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15" yWindow="345" windowWidth="13275" windowHeight="9720" tabRatio="933" activeTab="6"/>
  </bookViews>
  <sheets>
    <sheet name="Титульный" sheetId="1" r:id="rId1"/>
    <sheet name="Общие сведения" sheetId="2" r:id="rId2"/>
    <sheet name="Госуслуги" sheetId="3" r:id="rId3"/>
    <sheet name="Персонал" sheetId="4" r:id="rId4"/>
    <sheet name="Руководители" sheetId="5" r:id="rId5"/>
    <sheet name="Инфраструктура" sheetId="6" r:id="rId6"/>
    <sheet name="Оборудование" sheetId="7" r:id="rId7"/>
    <sheet name="Коммунальные услуги" sheetId="8" r:id="rId8"/>
    <sheet name="Износ" sheetId="9" r:id="rId9"/>
    <sheet name="Расходы" sheetId="10" r:id="rId10"/>
    <sheet name="Предписания" sheetId="11" r:id="rId11"/>
  </sheets>
  <definedNames/>
  <calcPr fullCalcOnLoad="1" iterate="1" iterateCount="100" iterateDelta="0.001"/>
</workbook>
</file>

<file path=xl/comments8.xml><?xml version="1.0" encoding="utf-8"?>
<comments xmlns="http://schemas.openxmlformats.org/spreadsheetml/2006/main">
  <authors>
    <author>Buh1</author>
  </authors>
  <commentList>
    <comment ref="D9" authorId="0">
      <text>
        <r>
          <rPr>
            <b/>
            <sz val="8"/>
            <rFont val="Tahoma"/>
            <family val="2"/>
          </rPr>
          <t>сток горячей воды в куб.м.</t>
        </r>
      </text>
    </comment>
    <comment ref="E9" authorId="0">
      <text>
        <r>
          <rPr>
            <b/>
            <sz val="8"/>
            <rFont val="Tahoma"/>
            <family val="2"/>
          </rPr>
          <t>сток горячей воды в куб.м.</t>
        </r>
      </text>
    </comment>
    <comment ref="F9" authorId="0">
      <text>
        <r>
          <rPr>
            <b/>
            <sz val="8"/>
            <rFont val="Tahoma"/>
            <family val="2"/>
          </rPr>
          <t>сток горячей воды в куб.м.</t>
        </r>
      </text>
    </comment>
    <comment ref="G9" authorId="0">
      <text>
        <r>
          <rPr>
            <b/>
            <sz val="8"/>
            <rFont val="Tahoma"/>
            <family val="2"/>
          </rPr>
          <t>сток горячей воды в куб.м.</t>
        </r>
      </text>
    </comment>
    <comment ref="H9" authorId="0">
      <text>
        <r>
          <rPr>
            <b/>
            <sz val="8"/>
            <rFont val="Tahoma"/>
            <family val="2"/>
          </rPr>
          <t>сток горячей воды в куб.м.</t>
        </r>
      </text>
    </comment>
    <comment ref="I9" authorId="0">
      <text>
        <r>
          <rPr>
            <b/>
            <sz val="8"/>
            <rFont val="Tahoma"/>
            <family val="2"/>
          </rPr>
          <t>сток горячей воды в куб.м.</t>
        </r>
      </text>
    </comment>
    <comment ref="J9" authorId="0">
      <text>
        <r>
          <rPr>
            <b/>
            <sz val="8"/>
            <rFont val="Tahoma"/>
            <family val="2"/>
          </rPr>
          <t>сток горячей воды в куб.м.</t>
        </r>
      </text>
    </comment>
  </commentList>
</comments>
</file>

<file path=xl/sharedStrings.xml><?xml version="1.0" encoding="utf-8"?>
<sst xmlns="http://schemas.openxmlformats.org/spreadsheetml/2006/main" count="1568" uniqueCount="916">
  <si>
    <t>Сухинина Ольга Леонидовна</t>
  </si>
  <si>
    <t>43-33-67</t>
  </si>
  <si>
    <t>Октябрьский окружной отдел</t>
  </si>
  <si>
    <t>ул.С.Перовской, д.25/26</t>
  </si>
  <si>
    <t>45-56-28, факс.47-71-99</t>
  </si>
  <si>
    <t>Сидорова Наталия Александровна</t>
  </si>
  <si>
    <t>45-07-44</t>
  </si>
  <si>
    <t>Первомайский окружной отдел</t>
  </si>
  <si>
    <t>пр.Кольский, д.129/1</t>
  </si>
  <si>
    <t>53-94-08, факс.53-14-20</t>
  </si>
  <si>
    <t>Хатина Светлана Петровна</t>
  </si>
  <si>
    <t>53-93-97</t>
  </si>
  <si>
    <t>Отдел субсидий</t>
  </si>
  <si>
    <t>ул.Комсомольская, д.10</t>
  </si>
  <si>
    <t>45-89-59</t>
  </si>
  <si>
    <t>Ежемесячная денежная выплата в связи с рождением (усыновлением) первого ребенка</t>
  </si>
  <si>
    <t>Федеральный Закон от 28.12.2017 № 418-ФЗ "О ежемесячных денежных выплатах семьям, имеющим детей"</t>
  </si>
  <si>
    <t>45-89-58</t>
  </si>
  <si>
    <t>Отдел бухгалтерского учета и отчетности</t>
  </si>
  <si>
    <t>Наименование структурных подразделений по адресу ул. С.Перовской, д.25/26</t>
  </si>
  <si>
    <t>Отдел аналитической работы и автоматизации</t>
  </si>
  <si>
    <t>Отдел организационно-кадровой работы</t>
  </si>
  <si>
    <t>Начальник - Цимоха Виктория Николаевна, тел.45-87-49</t>
  </si>
  <si>
    <t xml:space="preserve">Ленинский административный округ, </t>
  </si>
  <si>
    <t>Октябрьский административный округ</t>
  </si>
  <si>
    <t>Первомайский административный округ</t>
  </si>
  <si>
    <t>Расходы (тыс.рублей)</t>
  </si>
  <si>
    <t>cgskanc@mail.ru</t>
  </si>
  <si>
    <t>6 км</t>
  </si>
  <si>
    <t>murmansk_len_priem@mail.ru</t>
  </si>
  <si>
    <t>murmansk_okt_priem@mail.ru</t>
  </si>
  <si>
    <t>murmansk_perv_priem@mail.ru</t>
  </si>
  <si>
    <t>ПАСПОРТ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</si>
  <si>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</si>
  <si>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</si>
  <si>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</si>
  <si>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</si>
  <si>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</si>
  <si>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</si>
  <si>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</si>
  <si>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</si>
  <si>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</si>
  <si>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</si>
  <si>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</si>
  <si>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</si>
  <si>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</si>
  <si>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</si>
  <si>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</si>
  <si>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</si>
  <si>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</si>
  <si>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</si>
  <si>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</si>
  <si>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</si>
  <si>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</si>
  <si>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</si>
  <si>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</si>
  <si>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</si>
  <si>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</si>
  <si>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</si>
  <si>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</si>
  <si>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</si>
  <si>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</si>
  <si>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</si>
  <si>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</si>
  <si>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</si>
  <si>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</si>
  <si>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</si>
  <si>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</si>
  <si>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</si>
  <si>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</si>
  <si>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</si>
  <si>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</si>
  <si>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</si>
  <si>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</si>
  <si>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</si>
  <si>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</si>
  <si>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</si>
  <si>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</si>
  <si>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</si>
  <si>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</si>
  <si>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</si>
  <si>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</si>
  <si>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</si>
  <si>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</si>
  <si>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</si>
  <si>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4</t>
  </si>
  <si>
    <t>4.1</t>
  </si>
  <si>
    <t>4.2</t>
  </si>
  <si>
    <t>4.3</t>
  </si>
  <si>
    <t>4.4</t>
  </si>
  <si>
    <t>183038, г. Мурманск, ул. С.Перовской, д. 25/26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</si>
  <si>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</si>
  <si>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</si>
  <si>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</si>
  <si>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</si>
  <si>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</si>
  <si>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</si>
  <si>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</si>
  <si>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</si>
  <si>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</si>
  <si>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</si>
  <si>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</si>
  <si>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</si>
  <si>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</si>
  <si>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</si>
  <si>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</si>
  <si>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</si>
  <si>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</si>
  <si>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</si>
  <si>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</si>
  <si>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</si>
  <si>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</si>
  <si>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</si>
  <si>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</si>
  <si>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</si>
  <si>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</si>
  <si>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</si>
  <si>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</si>
  <si>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Свидетельство о государственной регистрации юр.лица (ОГРН)</t>
  </si>
  <si>
    <t>Постановление Правительства Мурманской области № 136-ПП от 29.03.2013</t>
  </si>
  <si>
    <t>зам. руководителя структурного подразделения*</t>
  </si>
  <si>
    <t>4.5</t>
  </si>
  <si>
    <t>4.6</t>
  </si>
  <si>
    <t>5.1</t>
  </si>
  <si>
    <t>5.2</t>
  </si>
  <si>
    <t>5.3</t>
  </si>
  <si>
    <t>5.4</t>
  </si>
  <si>
    <t>1. Общие сведения</t>
  </si>
  <si>
    <t>1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</si>
  <si>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</si>
  <si>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</si>
  <si>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</si>
  <si>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</si>
  <si>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</si>
  <si>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</si>
  <si>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</si>
  <si>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</si>
  <si>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</si>
  <si>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</si>
  <si>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</si>
  <si>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</si>
  <si>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</si>
  <si>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17.1</t>
  </si>
  <si>
    <t>17.2</t>
  </si>
  <si>
    <t>17.3</t>
  </si>
  <si>
    <t>17.4</t>
  </si>
  <si>
    <t>17.5</t>
  </si>
  <si>
    <t>17.6</t>
  </si>
  <si>
    <t>18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</si>
  <si>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</si>
  <si>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</si>
  <si>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</si>
  <si>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</si>
  <si>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</si>
  <si>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</si>
  <si>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</si>
  <si>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</si>
  <si>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</si>
  <si>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</si>
  <si>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18.11</t>
  </si>
  <si>
    <t>18.12</t>
  </si>
  <si>
    <t>18.13</t>
  </si>
  <si>
    <t>18.14</t>
  </si>
  <si>
    <t>18.15</t>
  </si>
  <si>
    <t>18.16</t>
  </si>
  <si>
    <t>18.17</t>
  </si>
  <si>
    <t>18.18</t>
  </si>
  <si>
    <t>18.19</t>
  </si>
  <si>
    <t>18.20</t>
  </si>
  <si>
    <t>18.21</t>
  </si>
  <si>
    <t>18.22</t>
  </si>
  <si>
    <t>18.23</t>
  </si>
  <si>
    <t>18.24</t>
  </si>
  <si>
    <t>18.25</t>
  </si>
  <si>
    <t>18.26</t>
  </si>
  <si>
    <t>18.27</t>
  </si>
  <si>
    <t>18.28</t>
  </si>
  <si>
    <t>18.29</t>
  </si>
  <si>
    <t>18.30</t>
  </si>
  <si>
    <t>19</t>
  </si>
  <si>
    <t>19.1</t>
  </si>
  <si>
    <t>19.2</t>
  </si>
  <si>
    <t>19.3</t>
  </si>
  <si>
    <t>19.4</t>
  </si>
  <si>
    <t>19.5</t>
  </si>
  <si>
    <t>19.6</t>
  </si>
  <si>
    <t>20</t>
  </si>
  <si>
    <t>20.1</t>
  </si>
  <si>
    <t>20.2</t>
  </si>
  <si>
    <t>21</t>
  </si>
  <si>
    <t>21.1</t>
  </si>
  <si>
    <t>21.2</t>
  </si>
  <si>
    <t>21.3</t>
  </si>
  <si>
    <t>21.4</t>
  </si>
  <si>
    <t>2. Сведения об оказании государственных услуг</t>
  </si>
  <si>
    <t xml:space="preserve">3. Сведения о персонале </t>
  </si>
  <si>
    <t xml:space="preserve">4. Сведения о руководящих работниках </t>
  </si>
  <si>
    <t>6. Сведения об оборудовании</t>
  </si>
  <si>
    <t>7. Сведения о потреблении коммунальных услуг</t>
  </si>
  <si>
    <t xml:space="preserve">8. Сведения о стоимости и износе </t>
  </si>
  <si>
    <t xml:space="preserve">9. Сведения о расходах </t>
  </si>
  <si>
    <t xml:space="preserve"> 5. Сведения об инфраструктуре</t>
  </si>
  <si>
    <t>получают второе высшее образование</t>
  </si>
  <si>
    <t>получают  третье и последующее высшее образование</t>
  </si>
  <si>
    <t>Сведения о поощрениях, награждениях (за период с начала года)</t>
  </si>
  <si>
    <t>штат.ед.</t>
  </si>
  <si>
    <t>ЦС</t>
  </si>
  <si>
    <t>ВР</t>
  </si>
  <si>
    <t>КОСГУ</t>
  </si>
  <si>
    <t>Код цели</t>
  </si>
  <si>
    <t xml:space="preserve">Сведения о  персонале </t>
  </si>
  <si>
    <t>Устав (сведения об утверждении)</t>
  </si>
  <si>
    <t>Установление статуса ветерана Великой Отечественной войны, ветерана боевых действий, иных категорий граждан, установленных Федеральным законом «О ветеранах», бывшего несовершеннолетнего узника концлагерей, гетто и других мест принудительного содержания, созданных фашистами и их союзниками в период второй мировой войны, и выдаче соответствующих удостоверений</t>
  </si>
  <si>
    <t>Возмещение стоимости услуг, связанных с погребением реабилитированных лиц</t>
  </si>
  <si>
    <t>Возмещение стоимости услуг по установке квартирных телефонов реабилитированным лицам</t>
  </si>
  <si>
    <t xml:space="preserve">Данные на 31.12.2015 </t>
  </si>
  <si>
    <t>фактически на 31.12.2015</t>
  </si>
  <si>
    <t xml:space="preserve">на 31.12.2015 </t>
  </si>
  <si>
    <t>2015 (роспись), тыс. руб.</t>
  </si>
  <si>
    <t>2015 (ЛБО),               тыс. руб.</t>
  </si>
  <si>
    <t>Предоставление единовременного пособия ветеранам труда Мурманской области при переезде на постоянное место жительства за пределы региона</t>
  </si>
  <si>
    <t>Выплата инвалидам (в том числе детям-инвалидам), имеющим транспортные средства в соответствии с медицинскими показаниями, или их законным представителям компенсации уплаченной ими страховой премии по договору обязательного страхования гражданской ответственности владельцев транспортных средств</t>
  </si>
  <si>
    <t>Назначение и выплата регионального единовременного пособия при рождении (усыновлении) одновременно двух и более детей</t>
  </si>
  <si>
    <t>Выдача справок на приобретение ЕСПБ</t>
  </si>
  <si>
    <t>Положение о едином социальном проездном билете, утвержденное Постановлением Правительства Мурманской области от 13.07.20015 № 275-ПП "О едином социальном проездном билете"</t>
  </si>
  <si>
    <t xml:space="preserve">Постановление Правительства Российской Федерации от 28.06.2016 № 588 "Об утверждении правил предоставления ежемесячной выплаты на каждого ребенка до достижения им возраста 3 лет гражданам, подвергшимся воздействию радиации вследствие катастрофы на Чернобыльской АЭС"
</t>
  </si>
  <si>
    <t>Ежемесячное пособие по уходу за ребенком до 3-х лет гражданам, подвергшимся воздействию радиации вследствие катастрофы на Чернобыльской АЭС</t>
  </si>
  <si>
    <t>Ежегодная компенсация за вред здоровьюотдельным категориям граждан, подвергшихся воздействию радиации</t>
  </si>
  <si>
    <t xml:space="preserve">Постановление Правительства РФ от 27.12.2016 N 1663 </t>
  </si>
  <si>
    <t>Приказ Министерства социального развития Мурманской области от 29.08.2017 № 394</t>
  </si>
  <si>
    <t xml:space="preserve">Выдача справок родителям (законным представителям) детей в возрасте до 3х лет об отнесении их к категории малоимущих </t>
  </si>
  <si>
    <t>Министерство социального развития Мурманской области</t>
  </si>
  <si>
    <t>Адрес интерент-страницы ГОКУ в сети Интернет</t>
  </si>
  <si>
    <t xml:space="preserve">Ежемесячная компенсация за потерю кормильца - участника ликвидации последствий катастрофы на Чернобыльской АЭС
</t>
  </si>
  <si>
    <t xml:space="preserve">Ежемесячная денежная выплата  гражданам, получившим суммарную (накопленную) эффективную дозу облучения, превышающую 25 сЗв (бэр)
</t>
  </si>
  <si>
    <t xml:space="preserve">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реактивных отходов в реку Теча" 
</t>
  </si>
  <si>
    <t xml:space="preserve">Компенсация расходов на уплату взноса на капитальный ремонт гражданам, указанным в ст. 2 Закона Мурманской области от 24.02.2016 № 1963-01-ЗМО "О компенсации расходов на уплату взноса на капитальный ремонт отдельным категориям граждан" </t>
  </si>
  <si>
    <t xml:space="preserve">Компенсация расходов на уплату взноса на капитальный ремонт инвалидам 1 и 2 групп, детям-инвалидам, гражданам, имеющим детей-инвалидов, являющихся собственниками жилых помещений </t>
  </si>
  <si>
    <t>Постановление Правительства Мурманской области от 22.03.2016 № 119-ПП "О предоставлении отдельным категориям собственников жилых помещений в многоквартирных домах компенсации расходов на уплату взноса на капитальный ремонт"</t>
  </si>
  <si>
    <t>Постановление Правительства Мурманской области от 22.03.2016 № 118-ПП "О Правилах компенсации расходов на уплату взноса на капитальный ремонт общего имущества в многоквартирном доме отдельным категориям граждан, определенным федеральным законодательством"</t>
  </si>
  <si>
    <t>Приказ Минздрава России от 114.07.2013 № 450н "Об утверждении Порядка осуществления ежегодной денежной выплаты лицам, награжденным нагрудным знаком "Почетный донор России"</t>
  </si>
  <si>
    <t>23,05; 26,75</t>
  </si>
  <si>
    <t>14,61; 17,13</t>
  </si>
  <si>
    <t>3015,01; 3369,37; 3414,66; 3658,61</t>
  </si>
  <si>
    <t xml:space="preserve">4,40; 4,41; 4,44; 4,47; 4,51; 4,52; 4,53; 4,57; 4,58; 4,96; 5,07; 5,10; 5,11; 5,12; 5,13; 5,14; 5,18; 5,21; 5,23; 5,24 </t>
  </si>
  <si>
    <t>Назначение и выплата регионального единовременного пособия при поступлении ребенка в первый класс</t>
  </si>
  <si>
    <t>Предосставление региональной единовременной выплаты родителям (усыновителям), награжденным орденом "Родительская слава", многодетным матерям, награжденным почетным знаком Мурманской области "Материнская слава"</t>
  </si>
  <si>
    <t xml:space="preserve">Предоставление региональной единовременной выплаты семьям, имеющим детей больных фенилкетонурией </t>
  </si>
  <si>
    <t>Предоставление ежегодной денежной выплаты гражданам, награжденным нагрудным знаком "Почетный донор России" или "Почетный донор СССР"</t>
  </si>
  <si>
    <t>Назначение и выплата единовременного пособия женщинам, вставшим на учет в медицинские учреждения в ранние сроки беременности (до двенадцати недель)</t>
  </si>
  <si>
    <t>Назначение и выплата единовременного пособия при рождении ребенка, родители которого либо лицо, их заменяющее, не работают (не служат)</t>
  </si>
  <si>
    <t xml:space="preserve">Назначени и выплата ежемесячного пособия по уходу за ребенком гражданам, фактически осуществляющим уход за ребенком, уволенным в период отпуска по уходу за ребенком в связи с ликвидацией </t>
  </si>
  <si>
    <t xml:space="preserve">Назначение и выплата пособия по беременности и родам женщинам, уволенным в связи с ликвидацией организаций </t>
  </si>
  <si>
    <t xml:space="preserve">Закон Мурманской  области от 23.12.2004 № 549-01-ЗМО "О государственной социальной помощи в Мурманской области" </t>
  </si>
  <si>
    <t xml:space="preserve">Возмещение и компенсация расходов по предоставлению мер социальной поддержки Героям Советского Союза, Героям Российской Федерации и полным кавалерам ордена Славы, Героям Социалистического Труда и полным кавалерам ордена Трудовой Славы и проживающим совместно </t>
  </si>
  <si>
    <t>единовременное пособие беременным женам военнослужащих, проходящих службу по призыву</t>
  </si>
  <si>
    <t>ежемесячное пособие матери ребенка военнослужащего, проходящего службу по призыву</t>
  </si>
  <si>
    <t>трудовой договор бессрочный</t>
  </si>
  <si>
    <t>Ежемесячные компенсационные выплаты нетрудоустроенным женщинам, имеющим детей в возрасте до трех лет, уволенным в связи с ликвидацией организации</t>
  </si>
  <si>
    <t xml:space="preserve">Пособия гражданам, у которых возникли поствакцинальные осложнения: </t>
  </si>
  <si>
    <t>2018 (роспись), тыс. руб.</t>
  </si>
  <si>
    <t>2018 (ЛБО),               тыс. руб.</t>
  </si>
  <si>
    <t>Пособие на проведение летнего оздоровительного отдыха детей</t>
  </si>
  <si>
    <t>Расчет размеров компенсационных выплат в связи с расходами по оплате жилых помещений, коммунальных и других видов услуг членам семей погибших (умерших) военнослужащих и сотрудников некоторых федеральных органов исполнительной власти</t>
  </si>
  <si>
    <t>Ежемесячная денежная компенсация на приобретение продовольственных товаров отдельным категориям граждан, подвергшихся воздействию радиации</t>
  </si>
  <si>
    <t>Ежемесячная денежная компенсация ввозмещение вреда, причиненного здоровью отдельным категориям граждан, подвергшихся воздействию радиации</t>
  </si>
  <si>
    <t>Ежегодная компенсация на оздоровление отдельным категориям граждан, подвергшихся воздействию радиации</t>
  </si>
  <si>
    <t>Оплата дополнительного оплачиваемого отпуска отдельным категориям граждан, подвергшихся воздействию радиации</t>
  </si>
  <si>
    <t>Предоставление гражданам субсидий на оплату жилых помещений и коммунальных услуг</t>
  </si>
  <si>
    <t>Основание предоставления услуги (НПА)</t>
  </si>
  <si>
    <t>Закон Мурманской  области от 23.12.2004 № 550-01-ЗМО "О мерах социальной поддержки отдельных категорий граждан"</t>
  </si>
  <si>
    <t>Закон Мурманской области от 29.06.2009 № 1116-01-ЗМО "О реализации переданных РФ субъектам РФ полномочий по предоставлению мер социальной поддержки отдельным категориям граждан по оплате ЖКУ"</t>
  </si>
  <si>
    <t>18.32</t>
  </si>
  <si>
    <t>Закон Мурманской  области от 27.12.2004 № 567-01-ЗМО "О мерах социальной поддержки многодетных семей по оплате коммунальных услуг"</t>
  </si>
  <si>
    <t>Закон Мурманской области от 26.10.2007 № 895-01-ЗМО "О ветеранах труда Мурманской области"</t>
  </si>
  <si>
    <t>Закон Мурманской области от 16.06.1997 № 67-01-ЗМО "Об основах организации борьбы с туберкулезом в Мурманской области"</t>
  </si>
  <si>
    <t>фактически на 31.12.2013</t>
  </si>
  <si>
    <t>постановление Правительства Мурманской области от 27.12.2006 № 533-ПП "Об утверждении порядка выплаты инвалидам (в том числе детям-инвалидая), имеющим транспортные средства …"</t>
  </si>
  <si>
    <t>постановление Правительства Мурманской области от 12.01.2011 № 1-ПП "О региональных единовременных пособиях"</t>
  </si>
  <si>
    <t xml:space="preserve">постановление Правительства Мурманской области от 05.08.2010 № 347-ПП "О региональное единовременной выплате к Международному дню семьи лицам, награжденным орденом "Родительская слава", многодетным матерям, награжденным почетным знаком Мурманской области </t>
  </si>
  <si>
    <t>постановление Правительства Мурманской области от 11.01.2008 № 3-ПП "О дополнительных мерах социальной поддержки отдельных категорий граждан"</t>
  </si>
  <si>
    <t>постановление Правительства Мурманской области от 12.02.2008 № 49-ПП/2 "О дополнительных мерах социальной поддержки отдельных категорий ветеранов и членов их семей"</t>
  </si>
  <si>
    <t>постановление Правительства Мурманской области от 12.05.2011 № 232-ПП "О предоставлении региональной единовременной выплаты семьям, имеющим детей, больных фенилкетонурией"</t>
  </si>
  <si>
    <t>Устав в новой редакции утвержден  приказом МСР МО от 21.07.2015 г.      № 348 (изм. Утверждены приказом Министерства социального развития Мурманской области от 06.04.2016 № 284)</t>
  </si>
  <si>
    <t>постановление Правительства Мурманской области от 28.04.2014 № 225-ПП «О материальной помощи пенсионерам и инвалидам, оказавшимся в трудной жизненной ситуации»</t>
  </si>
  <si>
    <t xml:space="preserve">         (наименование ГОКУ)</t>
  </si>
  <si>
    <t>(наименование ГОКУ)</t>
  </si>
  <si>
    <t>(название ГОКУ )</t>
  </si>
  <si>
    <t>постановление Правительства Мурманской области от 11.02.2007 № 221-ПП</t>
  </si>
  <si>
    <t>Постановление Правительства Мурманской области № 393-ПП от 01.08.2012</t>
  </si>
  <si>
    <t>постановление Правительства Российской Федерации от 14.12.2005 № 761 "О предоставлении субсидий на оплату жилого помещения и коммунальных услуг"</t>
  </si>
  <si>
    <t>Федеральный закон от 19.05.1995 № 81-ФЗ "О государственных пособиях гражданам, имеющим детей"</t>
  </si>
  <si>
    <t xml:space="preserve">Указ Президента РФ от 05.11.1992 № 1335;
письмо Министерства финансов РФ от 11.03.1993 № 23 (регистрация в Минюсте РФ)
</t>
  </si>
  <si>
    <t>Федеральный закон от 17.09.1998 № 157-ФЗ "Об иммунопрофилактике инфекционных болезней"</t>
  </si>
  <si>
    <t>Закон РФ от 15.05.1991 N 1244-1 "О социальной защите граждан, подвергшихся воздействию радиации вследствие катастрофы на Чернобыльской АЭС")</t>
  </si>
  <si>
    <t xml:space="preserve">Федеральный закон от 10.01.2002 N 2-ФЗ "О социальных гарантиях гражданам, подвергшимся радиационному воздействию вследствие ядерных испытаний на Семипалатинском полигоне" 
</t>
  </si>
  <si>
    <t>Компенсация расходов, связанных с приобретенинем протезно-ортопед.изделий отдельн.категор.гр-ан, не являющ.инвал., но по медицинским показаниям нуждающ.в протезно-ортопедической помощи</t>
  </si>
  <si>
    <t>Постановление Правительства Мурманской области № 407-ПП от 14.08.2012</t>
  </si>
  <si>
    <t>по состоянию на 31.12.2018 г.</t>
  </si>
  <si>
    <t xml:space="preserve">Данные на 31.12.2018 </t>
  </si>
  <si>
    <t>Показатель на 31.12.2018</t>
  </si>
  <si>
    <t>Показатель на  31.12.2018 г.</t>
  </si>
  <si>
    <t>фактически на 31.12.2018</t>
  </si>
  <si>
    <t>на 31.12.2018</t>
  </si>
  <si>
    <t>Информация о предписаниях  надзорных органов и проведенных  мероприятиях по их устранению в 2018 году</t>
  </si>
  <si>
    <t>Прием документов и подготовка ходатайств для оказания материальной помощи пенсионерам, оказавшимся в трудной жизненной ситуации</t>
  </si>
  <si>
    <t>Прием документов и подготовка ходатайств для оказания материальной помощи инвалидам, оказавшимся в трудной жизненной ситуации</t>
  </si>
  <si>
    <t>Предоставлемые услуги</t>
  </si>
  <si>
    <t>Сведения об обслуживаемом  населении</t>
  </si>
  <si>
    <t>Численность  населения, проживающего на обслуживаемой территории, всего (тыс. чел.)</t>
  </si>
  <si>
    <t>мужчин</t>
  </si>
  <si>
    <t>женщин</t>
  </si>
  <si>
    <t>детей до 18 лет</t>
  </si>
  <si>
    <t>№ п/п</t>
  </si>
  <si>
    <t>Параметр</t>
  </si>
  <si>
    <t>Ед.измерения</t>
  </si>
  <si>
    <t>чел.</t>
  </si>
  <si>
    <t>Управление Федерального казначейства по Мурманской области</t>
  </si>
  <si>
    <t>б/н от 21.02.2018</t>
  </si>
  <si>
    <t>1. Проверка соблюдения условий предоставления и использования средств из федерального бюджета на компенсацию отдельным категориям граждан оплаты взноса на капитальный ремонт общего имущества в многоквартирном доме.(2017 год)</t>
  </si>
  <si>
    <t>Нарушений не выявлено.</t>
  </si>
  <si>
    <t>Комитет по труду и занятости населения Мурманской области</t>
  </si>
  <si>
    <t>№ 15 от 11.04.2018</t>
  </si>
  <si>
    <t>Осуществление надзора и контроля за приемом на работу инвалидов в пределах установленной квоты</t>
  </si>
  <si>
    <t>ГУ Управление Пенсионного фонда в Октябрьском АО г. Мурмансмка</t>
  </si>
  <si>
    <t>№ 10 от 23.04.2018</t>
  </si>
  <si>
    <t>Проверка правильности исчисления, полноты и своевременности уплаты (перечисления) страховых взносов на обязательное пенсионное страхование в Пенсионный фонд РФ, страховых взносов на обязательное медицинское страхование в Федеральный фонд обязательного медицинского страхования плательщиком страховых взносов</t>
  </si>
  <si>
    <t>Государственное учреждение-Мурманское региональное отделение Фонда социального страхования Российской Федерации</t>
  </si>
  <si>
    <t>156 н/с от 14.05.2018</t>
  </si>
  <si>
    <t>Проверка правильности исчисления, полноты и своевременности уплаты (перечисления) страховых взносов на обязательное социальное страхование от несчастных случаев на производстве и профессиональных заболеваний в Фонд социального страхования Российской Федерации по установленному законодательством Российской Федерации тарифу с учетом установленной территориальным органом страховщика скидки (надбавки), а также правомерности произведенных расходов на выплату страхового обеспечения страхователя</t>
  </si>
  <si>
    <t>156 осв от 14.05.2018</t>
  </si>
  <si>
    <t>Проверка правильности исчисления, полноты и своевременности уплаты (перечисления) страховых взносов на обязательное социальное страхование на случай временной нетрудоспособности и в связи с материнством в Фонд социального страхования Российской Федерации плательщиком страховых взносов</t>
  </si>
  <si>
    <t>156 осс от 14.05.2018</t>
  </si>
  <si>
    <t>Проверка правильности расходов на выплату  страхового обеспечения по обязательному социальному страхованию на случай временной нетрудоспособности и в связи с материнством страхователя</t>
  </si>
  <si>
    <t xml:space="preserve">Управление Федеральной службы безопасности Российской Федерации по Мурманской области  </t>
  </si>
  <si>
    <t>б/н от 06.06.2018</t>
  </si>
  <si>
    <t xml:space="preserve">Контроль выполнения организационных и технических мер по обеспечению безопасности персональных данных с применением средств криптографической закщиты информации </t>
  </si>
  <si>
    <t xml:space="preserve">Нарушений не выявлено </t>
  </si>
  <si>
    <t>обслуживающий персонал</t>
  </si>
  <si>
    <t>ед.</t>
  </si>
  <si>
    <t>м.кв.</t>
  </si>
  <si>
    <t>Количество зданий</t>
  </si>
  <si>
    <t>Их площадь</t>
  </si>
  <si>
    <t>Сведения о потреблении коммунальных услуг</t>
  </si>
  <si>
    <t>Холодная вода</t>
  </si>
  <si>
    <t>Холодное водоотведение</t>
  </si>
  <si>
    <t>м.куб.</t>
  </si>
  <si>
    <t>Горячая вода</t>
  </si>
  <si>
    <t>Гкалл</t>
  </si>
  <si>
    <t>Электроэнергия</t>
  </si>
  <si>
    <t>Квт/час</t>
  </si>
  <si>
    <t>руб.</t>
  </si>
  <si>
    <t>1.</t>
  </si>
  <si>
    <t>2.</t>
  </si>
  <si>
    <t>Наименование расходов</t>
  </si>
  <si>
    <t>ЭКР</t>
  </si>
  <si>
    <t>Код строки</t>
  </si>
  <si>
    <t>2010 (роспись), тыс. руб.</t>
  </si>
  <si>
    <t>1.1.</t>
  </si>
  <si>
    <t>Оплата труда и начисления на оплату труда</t>
  </si>
  <si>
    <t>1.1.1.</t>
  </si>
  <si>
    <t>1.1.2.</t>
  </si>
  <si>
    <t>1.1.3.</t>
  </si>
  <si>
    <t>1.2.</t>
  </si>
  <si>
    <t>1.2.1.</t>
  </si>
  <si>
    <t>1.2.2.</t>
  </si>
  <si>
    <t>1.2.3.</t>
  </si>
  <si>
    <t>1.2.4.</t>
  </si>
  <si>
    <t>1.2.5.</t>
  </si>
  <si>
    <t>1.2.5.1.</t>
  </si>
  <si>
    <t>1.2.5.2.</t>
  </si>
  <si>
    <t>1.2.5.3.</t>
  </si>
  <si>
    <t>1.2.5.4.</t>
  </si>
  <si>
    <t>1.2.5.5.</t>
  </si>
  <si>
    <t>1.2.6.</t>
  </si>
  <si>
    <t>1.2.6.1.</t>
  </si>
  <si>
    <t>1.2.6.2.</t>
  </si>
  <si>
    <t>1.2.6.3.</t>
  </si>
  <si>
    <t>1.2.6.4.</t>
  </si>
  <si>
    <t>1.2.6.5.</t>
  </si>
  <si>
    <t>1.3.</t>
  </si>
  <si>
    <t>1.3.1.</t>
  </si>
  <si>
    <t>1.4.</t>
  </si>
  <si>
    <t>1.4.1.</t>
  </si>
  <si>
    <t>1.4.2.</t>
  </si>
  <si>
    <t>2.1.</t>
  </si>
  <si>
    <t>2.1.1.</t>
  </si>
  <si>
    <t>2.1.2.</t>
  </si>
  <si>
    <t>2.1.3.</t>
  </si>
  <si>
    <t>2.1.4.</t>
  </si>
  <si>
    <t>2.1.5.</t>
  </si>
  <si>
    <t>2.1.6.</t>
  </si>
  <si>
    <t>2.2.</t>
  </si>
  <si>
    <t>продукты питания</t>
  </si>
  <si>
    <t>центральное</t>
  </si>
  <si>
    <t>от собственной котельной</t>
  </si>
  <si>
    <t>печное</t>
  </si>
  <si>
    <t>Год постройки</t>
  </si>
  <si>
    <t>фактически на 30.06.2017</t>
  </si>
  <si>
    <t xml:space="preserve">на 30.06.2017 </t>
  </si>
  <si>
    <t xml:space="preserve">Данные на 30.06.2017 </t>
  </si>
  <si>
    <t>Здание</t>
  </si>
  <si>
    <t>Помещения</t>
  </si>
  <si>
    <t>Автотранспорт</t>
  </si>
  <si>
    <t>В них пассажирских мест</t>
  </si>
  <si>
    <t>Количество серверов</t>
  </si>
  <si>
    <t>Компьютеры</t>
  </si>
  <si>
    <t>Количество огнетушителей</t>
  </si>
  <si>
    <t>Наличие охраны:</t>
  </si>
  <si>
    <t>Разделы:</t>
  </si>
  <si>
    <t>3.</t>
  </si>
  <si>
    <t>4.</t>
  </si>
  <si>
    <t>5.</t>
  </si>
  <si>
    <t>Телефон</t>
  </si>
  <si>
    <t>Телефон/Факс</t>
  </si>
  <si>
    <t>E-mail</t>
  </si>
  <si>
    <t>Адрес в сети Интернет</t>
  </si>
  <si>
    <t>Общие сведения</t>
  </si>
  <si>
    <t>Учредитель</t>
  </si>
  <si>
    <t>Юридический адрес учреждения</t>
  </si>
  <si>
    <t>Фактический адрес учреждения</t>
  </si>
  <si>
    <t>Свидетельство о постановке на учет юр.лица в налоговом органе (ИНН)</t>
  </si>
  <si>
    <t>Ф.И.О главного бухгалтера</t>
  </si>
  <si>
    <t>2.3.</t>
  </si>
  <si>
    <t>Год создания учреждения</t>
  </si>
  <si>
    <t>Срок действия</t>
  </si>
  <si>
    <t>Договор, подверждающий право на владение, пользование имуществом (дата, номер, срок действия)</t>
  </si>
  <si>
    <t>4.1.</t>
  </si>
  <si>
    <t>директор</t>
  </si>
  <si>
    <t xml:space="preserve">заместители директора </t>
  </si>
  <si>
    <t>главный бухгалтер</t>
  </si>
  <si>
    <t>Выдача сертификатов на региональный (семейн.)материнский капитал</t>
  </si>
  <si>
    <t>Ежемесячная денежная выплата семьям,при рождении 3 и (или) послед.детей до достижении ребенка 3-х лет</t>
  </si>
  <si>
    <t>Площадь зданий</t>
  </si>
  <si>
    <t>общая</t>
  </si>
  <si>
    <t>полезная</t>
  </si>
  <si>
    <t>отапливаемая</t>
  </si>
  <si>
    <t>занимаемая по договорам аренды</t>
  </si>
  <si>
    <t>сдаваемая в аренду</t>
  </si>
  <si>
    <t>Количество теплосчетчиков</t>
  </si>
  <si>
    <t>Количество водосчетчиков</t>
  </si>
  <si>
    <t>Количество а/м для хоз.нужд</t>
  </si>
  <si>
    <t>Количество ноутбуков</t>
  </si>
  <si>
    <t>%   исполне-ния росписи</t>
  </si>
  <si>
    <t>Этажность</t>
  </si>
  <si>
    <t>9.1.</t>
  </si>
  <si>
    <t>9.2.</t>
  </si>
  <si>
    <t>9.3.</t>
  </si>
  <si>
    <t>Балансовая стоимость зданий</t>
  </si>
  <si>
    <t>Фактический физический износ</t>
  </si>
  <si>
    <t>Оценочная стоимость</t>
  </si>
  <si>
    <t>тыс.руб.</t>
  </si>
  <si>
    <t>%</t>
  </si>
  <si>
    <t>находится в аварийном состоянии</t>
  </si>
  <si>
    <t>Техническое состояние зданий</t>
  </si>
  <si>
    <t>требует реконструкии</t>
  </si>
  <si>
    <t>требует капитального ремонта</t>
  </si>
  <si>
    <t>Балансовая стоимость основных средств</t>
  </si>
  <si>
    <t>оборудования</t>
  </si>
  <si>
    <t>Износ (амортизация) основных средств:</t>
  </si>
  <si>
    <t>компьютерной техники и оргтехники</t>
  </si>
  <si>
    <t>автотранспорта</t>
  </si>
  <si>
    <t>Остаточная стоимость основных средств</t>
  </si>
  <si>
    <t>6.</t>
  </si>
  <si>
    <t>7.</t>
  </si>
  <si>
    <t>8.</t>
  </si>
  <si>
    <t>Тип подключения к сети Интернет (наземный, спутниковый)</t>
  </si>
  <si>
    <t>Скорость доступа к сети Интернет</t>
  </si>
  <si>
    <t>Кбит/с</t>
  </si>
  <si>
    <t>Количество ПК, имеющих выход в Интернет</t>
  </si>
  <si>
    <t>шт.</t>
  </si>
  <si>
    <t>Физические лица</t>
  </si>
  <si>
    <t>Штатное расписание</t>
  </si>
  <si>
    <t>Количество ПК</t>
  </si>
  <si>
    <t>Количество ПК в сети</t>
  </si>
  <si>
    <t>Наличие подключения к сети Интернет</t>
  </si>
  <si>
    <t>Свидетельство о государственной регистрации права оперативного управления на недвижимое имущество (дата, номер, срок действия)</t>
  </si>
  <si>
    <t>19,68; 23,05</t>
  </si>
  <si>
    <t>10,74; 14,61</t>
  </si>
  <si>
    <t>2994,99; 2940,01; 2618,60; 3369,37; 3279,24; 3655,23</t>
  </si>
  <si>
    <t xml:space="preserve">3,68; 3,70; 3,75; 4,12; 4,33; 4,34; 4,35; 4,38; 4,39; 4,40; 4,44; 4,45; 4,82; 5,04; 5,05; 5,09; 5,15   </t>
  </si>
  <si>
    <t>Свидетельство о государственной регистрации права постоянного (бессрочного) пользования земельным участком (дата, номер)</t>
  </si>
  <si>
    <t>ставка</t>
  </si>
  <si>
    <t>Количество зданий снабженных теплосчетчиками</t>
  </si>
  <si>
    <t>Количество зданий снабженных водосчетчиками</t>
  </si>
  <si>
    <t>нуждается в реконструкции</t>
  </si>
  <si>
    <t>находящихся в исправном состоянии</t>
  </si>
  <si>
    <t>признанных ветхими</t>
  </si>
  <si>
    <t>Количество зданий, имеющих водопровод</t>
  </si>
  <si>
    <t>Количество зданий, имеющих канализацию</t>
  </si>
  <si>
    <t>Количество зданий, имеющих отопление:</t>
  </si>
  <si>
    <t>Количество зданий, имеющих электроснабжение</t>
  </si>
  <si>
    <t>Отопление</t>
  </si>
  <si>
    <t>Дата назначения на должность</t>
  </si>
  <si>
    <t>Сроки последнего контракта</t>
  </si>
  <si>
    <t>Наличие категории</t>
  </si>
  <si>
    <t>Дата присвоения</t>
  </si>
  <si>
    <t>Наличие совмещения должностей</t>
  </si>
  <si>
    <t>Наименование совмещаемой должности</t>
  </si>
  <si>
    <t>9.</t>
  </si>
  <si>
    <t>Количество зданий, имеющих периметральное ограждение</t>
  </si>
  <si>
    <t>из них количество зданий, имеющих периметральное ограждение, находящееся в неисправном состоянии</t>
  </si>
  <si>
    <t>Количество зданий, оборудованных АПС</t>
  </si>
  <si>
    <t>из них количество зданий, оборудованных неисправной АПС</t>
  </si>
  <si>
    <t>из них количество зданий, оборудованных неисправной внешней системой видеонаблюдения</t>
  </si>
  <si>
    <t>Предметом деятельности учреждения является предоставление населению государственной социальной помощи, субсидий на оплату жилого помещения и коммунальных услуг и мер социальной поддержки на обслуживаемой территории в соответствии с законодательством Российской федерации и законодательством Мурманской области.</t>
  </si>
  <si>
    <t>из них количество зданий, оборудованных неисправной внутренней системой видеонаблюдения</t>
  </si>
  <si>
    <t>из них количество зданий, оборудованных неисправной охранной сигнализацией</t>
  </si>
  <si>
    <t>из них количество зданий, оборудованных неисправной КТС</t>
  </si>
  <si>
    <t>из них количество зданий, оборудованных неисправной  системой оповещения и управления эвакуацией людей при пожаре в здании</t>
  </si>
  <si>
    <t>Количество зданий, оборудованных внешней системой видеонаблюдения</t>
  </si>
  <si>
    <t>Количество зданий, оборудованных внутренней системой видеонаблюдения</t>
  </si>
  <si>
    <t>Количество зданий, оборудованных охранной сигнализацией</t>
  </si>
  <si>
    <t>Количество зданий, оборудованных КТС</t>
  </si>
  <si>
    <t>Количество зданий, оборудованных системой оповещения и управления эвакуацией людей при пожаре в здании</t>
  </si>
  <si>
    <t xml:space="preserve">Количество зданий, оборудованных противопожарным водоснабжение здания </t>
  </si>
  <si>
    <t>Количество АПС, выведенных на пульт подразделения пожарной охраны</t>
  </si>
  <si>
    <t>Количество зданий, оборудованных прямой телефонной связью с подразделением пожарной охраны</t>
  </si>
  <si>
    <t>из них количество зданий, оборудованных несиправной прямой телефонной связью с подразделением пожарной охраны</t>
  </si>
  <si>
    <t xml:space="preserve">из них количество зданий, оборудованных неисправным противопожарным водоснабжение здания </t>
  </si>
  <si>
    <t>ЧОП</t>
  </si>
  <si>
    <t>вневедомственная охрана</t>
  </si>
  <si>
    <t>физическая охрана (сторож, вахта)</t>
  </si>
  <si>
    <t>Количество зданий, состояние эвакуационных путей и выходов которых не соответствуют требованиям пожарной безопасности</t>
  </si>
  <si>
    <t>Количество зданий, состояние эвакуационных путей и выходов которых соответствуют требованиям пожарной безопасности</t>
  </si>
  <si>
    <t xml:space="preserve">Обеспеченность персонала корпуса (здания) учреждения средствами индивидуальной защиты органов дыхания </t>
  </si>
  <si>
    <t>Количество нарушений требований пожарной безопасности</t>
  </si>
  <si>
    <t>Удаление от ближайшего пожарного подразделения</t>
  </si>
  <si>
    <t>км</t>
  </si>
  <si>
    <t xml:space="preserve">Наличие прямой телефонной связи с </t>
  </si>
  <si>
    <t>МВД</t>
  </si>
  <si>
    <t>да/нет</t>
  </si>
  <si>
    <t>Количество сторожей при наличии физической охраны</t>
  </si>
  <si>
    <t>Расходы</t>
  </si>
  <si>
    <t xml:space="preserve"> Заработная плата, в том числе:  </t>
  </si>
  <si>
    <t>1.1.1.1.</t>
  </si>
  <si>
    <t>211.01</t>
  </si>
  <si>
    <t>1.1.1.2.</t>
  </si>
  <si>
    <t>выплаты премий и других единовременных выплат поощрительного характера</t>
  </si>
  <si>
    <t>211.02</t>
  </si>
  <si>
    <t xml:space="preserve"> Прочие выплаты, в том числе:  </t>
  </si>
  <si>
    <t>1.1.2.1.</t>
  </si>
  <si>
    <t>212.02</t>
  </si>
  <si>
    <t>1.1.2.2.</t>
  </si>
  <si>
    <t>1.1.2.3.</t>
  </si>
  <si>
    <t>меры социальной поддержки, установленные Законами Мурманской области</t>
  </si>
  <si>
    <t xml:space="preserve"> другие выплаты по прочим выплатам</t>
  </si>
  <si>
    <t>14240/4581</t>
  </si>
  <si>
    <t>8819</t>
  </si>
  <si>
    <t>79</t>
  </si>
  <si>
    <t xml:space="preserve">Государственное единовременное пособие гражданам, у которых возникли поствакцинальные осложнения </t>
  </si>
  <si>
    <t>Постановление Правительства Российской Федерации от 29.12.2008 № 1051 "О порядке предоставления пособий на проведение летнего оздоровительного отдыха детей отдельных категорий военнослужащих ..."</t>
  </si>
  <si>
    <t>Постановление Правительства РФ от 02.08.2005 N 475 "О предоставлении членам семей погибших (умерших) военнослужащих и сотрудников некоторых федеральных органов исполнительной власти компенсационных выплат в связи с расходами по оплате жилых помещений, коммунальных и других видов услуг"</t>
  </si>
  <si>
    <t>Постановление Правительства Мурманской области от 25.07.2018 № 340-ПП "Об утверждении Положения о порядке выплаты социального пособия и возмещения стоимости услуг по погребению отдельных категорий умерших граждан на территории Мурманской области"</t>
  </si>
  <si>
    <t>Выплата социального пособия по погребению</t>
  </si>
  <si>
    <t>Выдача справок обучающимся о назначении АГСП</t>
  </si>
  <si>
    <t>Приказ Министерства социального развития Мурманской области от 29.08.2017 № 394 "О выдаче справок малоимущим гражданам"</t>
  </si>
  <si>
    <t>Государственная инспекция труда в Мурманской области</t>
  </si>
  <si>
    <t>51/12-1403/18 от 09.07.2018</t>
  </si>
  <si>
    <t>Осуществление федерального государственного надзора за соблюдением юридическим лицом или индивидуальным предпринимателем обязательных требований трудового законодательства и иных нормативных правовых актов, содержащих нормы трудового права, на основании Приказа № 343 от  23.06.2018  руководителя Федеральной службы по труду и занятости , во  исполнение поручения заместителя Правительства РФ Т.А. Голиковой от 15.06.2018 № ТГ-П-12-3411 (Установление  и выплата заработной платы, нормирование труда, привлечение к дополнительной работе работников государственных и муниципальных учреждений РФ)</t>
  </si>
  <si>
    <t>Соблюдение требований законодательства о контрактной системе в части организации закупок учреждения  и информационного обеспечения закупок ГОКУ "Центр социальной поддержки населения г. Мурманска" за 2017 год и первое полугодие 2018 года.</t>
  </si>
  <si>
    <t>Не установлен ряд полномочий и функций контрактной службы ч. 3 ст. 38 Федерального закона от 05.04.2013 N 44-ФЗ.                                                                Не выполнены требования  к образованию членов котировочной комиссии ч. 5 ст. 39 Федерального закона от  05.04.2013 № 44-ФЗ.                                               Не размещен отчет об исполнении контракта (этапа контракта) ч. 9 ст. 94 Федерального  закона от 05.04.2013 № 44-ФЗ</t>
  </si>
  <si>
    <t>да (ул.Комсомольская,д.10; пр.Кольский,д.129/1;                               пр. Г-Севером.д.33)</t>
  </si>
  <si>
    <t>ул. С. Перовской, д. 25/26 - 32 ед.</t>
  </si>
  <si>
    <t>ул.Комсомольская, д.10 - 13 ед.</t>
  </si>
  <si>
    <t>пр.Кольский, д.129/1 - 17 ед.</t>
  </si>
  <si>
    <t>пр.Г-Североморцев,д.33 -21 ед.</t>
  </si>
  <si>
    <t>ул. С. Перовской, д. 25/26  - 512 м.кв.</t>
  </si>
  <si>
    <t>ул.Комсомольская,д.10  - 497,7 м.кв</t>
  </si>
  <si>
    <t>пр.Кольский,д.129/1- 265,7 м.кв</t>
  </si>
  <si>
    <t>пр.Г-Североморцев,д.33 - 275,7 м.кв</t>
  </si>
  <si>
    <t>ул. Комсомольская, д. 10 - 6 ед.</t>
  </si>
  <si>
    <t>пр. Г. североморцев, д. 33 - 4ед.</t>
  </si>
  <si>
    <t>ул. С. Перовской, д. 25/26 - 279 м.кв.</t>
  </si>
  <si>
    <t>ул. Комсомольская, д. 103,6 м.кв.</t>
  </si>
  <si>
    <t>пр. Кольский, д. 129/1 - 60 м.кв.</t>
  </si>
  <si>
    <t>пр. Г. североморцев, д. 33 - 72,7 м.кв.</t>
  </si>
  <si>
    <t>26,80; 30,57</t>
  </si>
  <si>
    <t>20,01; 20,07</t>
  </si>
  <si>
    <t>2857,29; 3165,17; 3269,13; 3309,86; 3598,02; 3673,95</t>
  </si>
  <si>
    <t>4,75; 4,76; 4,99; 5,01; 5,04; 5,05; 5,09; 5,12; 5,15; 5,18; 5,19; 5,21; 5,27; 5,29; 5,31; 5,33; 5,37; 5,42; 5,43; 5,44; 5,56</t>
  </si>
  <si>
    <t xml:space="preserve"> Начисления на оплату труда</t>
  </si>
  <si>
    <t>Приобретение услуг</t>
  </si>
  <si>
    <t>26,75; 26,80</t>
  </si>
  <si>
    <t>17,13; 20,01</t>
  </si>
  <si>
    <t>2857,29; 3269,13; 3309,86</t>
  </si>
  <si>
    <t>4,43; 4,51;  4,54; 4,55; 4,64; 4,65; 4,66; 4,76; 4,79; 4,89; 5,01; 5,12; 5,18; 5,35; 5,39; 5,40; 5,45; 5,57; 5,61; 5,67; 5,79</t>
  </si>
  <si>
    <t xml:space="preserve"> Услуги связи, в том числе:       </t>
  </si>
  <si>
    <t xml:space="preserve"> Транспортные услуги, в том числе:</t>
  </si>
  <si>
    <t>1.2.2.1.</t>
  </si>
  <si>
    <t>222.01</t>
  </si>
  <si>
    <t>1.2.2.2.</t>
  </si>
  <si>
    <t>другие расходы по транспортным услугам</t>
  </si>
  <si>
    <t xml:space="preserve"> Услуги по содержанию имущества, в том числе:</t>
  </si>
  <si>
    <t xml:space="preserve"> содержание в чистоте  помещений, зданий, дворов, иного имущества</t>
  </si>
  <si>
    <t>225.01</t>
  </si>
  <si>
    <t xml:space="preserve"> ремонт (текущий и капитальный) и реставрация нефинансовых активов</t>
  </si>
  <si>
    <t>225.02</t>
  </si>
  <si>
    <t>225.03</t>
  </si>
  <si>
    <t>225.04</t>
  </si>
  <si>
    <t>другие расходы по содержанию имущества</t>
  </si>
  <si>
    <t xml:space="preserve"> Прочие услуги, в том числе:</t>
  </si>
  <si>
    <t>226.01</t>
  </si>
  <si>
    <t>226.02</t>
  </si>
  <si>
    <t>226.03</t>
  </si>
  <si>
    <t>226.04</t>
  </si>
  <si>
    <t>услуги в области информационных технологий</t>
  </si>
  <si>
    <t>226.05</t>
  </si>
  <si>
    <t>1.2.6.6.</t>
  </si>
  <si>
    <t>организация питания</t>
  </si>
  <si>
    <t>другие расходы по прочим работам, услугам</t>
  </si>
  <si>
    <t>1.3.2.</t>
  </si>
  <si>
    <t xml:space="preserve"> Социальное обеспечение, в том числе:</t>
  </si>
  <si>
    <t>45-70-29/45-82-57</t>
  </si>
  <si>
    <t>Пенсии, пособия и выплаты по пенсионному,  социальному  и  медицинскому страхованию населения</t>
  </si>
  <si>
    <t>Пенсии,  пособия,  выплачиваемые  организациями   сектора  государственного управления</t>
  </si>
  <si>
    <t xml:space="preserve"> Прочие расходы, в том числе:</t>
  </si>
  <si>
    <t>специалист по охране труда</t>
  </si>
  <si>
    <t>2.18</t>
  </si>
  <si>
    <t>уплата налогов (включаемых в состав расходов), государственных пошлин и сборов, разного рода платежей в бюджеты всех уровней, штрафов и пеней</t>
  </si>
  <si>
    <t>290.01</t>
  </si>
  <si>
    <t>выплата стипендий</t>
  </si>
  <si>
    <t>290.02</t>
  </si>
  <si>
    <t>иные расходы</t>
  </si>
  <si>
    <t xml:space="preserve"> Поступление нефинансовых активов </t>
  </si>
  <si>
    <t xml:space="preserve"> Увеличение стоимости основных средств, в том числе: </t>
  </si>
  <si>
    <t>310.01</t>
  </si>
  <si>
    <t>охранно-пожарная сигнализация</t>
  </si>
  <si>
    <t>310.02</t>
  </si>
  <si>
    <t>310.03</t>
  </si>
  <si>
    <t>компьютерная техника, оргтехника</t>
  </si>
  <si>
    <t>310.04</t>
  </si>
  <si>
    <t>бытовая техника, мебель</t>
  </si>
  <si>
    <t>310.05</t>
  </si>
  <si>
    <t xml:space="preserve">Данные на 31.12.2016 </t>
  </si>
  <si>
    <t>фактически на 31.12.2016</t>
  </si>
  <si>
    <t xml:space="preserve">на 31.12.2016 </t>
  </si>
  <si>
    <t>2016 (роспись), тыс. руб.</t>
  </si>
  <si>
    <t>2016 (ЛБО),               тыс. руб.</t>
  </si>
  <si>
    <t xml:space="preserve"> другие расходы на увеличение стоимости основных средств                    </t>
  </si>
  <si>
    <t>Увеличение стоимости нематериальных активов</t>
  </si>
  <si>
    <t xml:space="preserve"> Увеличение стоимости материальных запасов, в том числе:</t>
  </si>
  <si>
    <t>2.3.1.</t>
  </si>
  <si>
    <t>медикаменты и перевязочные средства</t>
  </si>
  <si>
    <t>340.01</t>
  </si>
  <si>
    <t>2.3.2.</t>
  </si>
  <si>
    <t>340.02</t>
  </si>
  <si>
    <t>2.3.3.</t>
  </si>
  <si>
    <t>горюче-смазочные материалы</t>
  </si>
  <si>
    <t xml:space="preserve">Данные на 31.12.2017 </t>
  </si>
  <si>
    <t>фактически на 31.12.2017</t>
  </si>
  <si>
    <t xml:space="preserve">на 31.12.2017 </t>
  </si>
  <si>
    <t>касса 31.12</t>
  </si>
  <si>
    <t>340.03</t>
  </si>
  <si>
    <t>2.3.4.</t>
  </si>
  <si>
    <t>340.04</t>
  </si>
  <si>
    <t>2.3.5.</t>
  </si>
  <si>
    <t>мягкий инвентарь</t>
  </si>
  <si>
    <t>другие расходы на увеличение стоимости материальных запасов</t>
  </si>
  <si>
    <t>10.</t>
  </si>
  <si>
    <t>Тип назначения (конкурс, назначение)</t>
  </si>
  <si>
    <t>Количество зданий, имеющих централизованное горячее водоснабжение</t>
  </si>
  <si>
    <t>Количество зданий, имеющих металлические входные двери в здание</t>
  </si>
  <si>
    <t>Объемы потребления</t>
  </si>
  <si>
    <t>Тарифы</t>
  </si>
  <si>
    <t>спальной мебели</t>
  </si>
  <si>
    <t>технологического оборудования</t>
  </si>
  <si>
    <t>2010 (ЛБО),               тыс. руб.</t>
  </si>
  <si>
    <t>Иная техника</t>
  </si>
  <si>
    <t>1-да, 2-нет</t>
  </si>
  <si>
    <t>1-наземный,       2-спутниковый</t>
  </si>
  <si>
    <t>Всего, из них</t>
  </si>
  <si>
    <t>руководящие работники, в т.ч.</t>
  </si>
  <si>
    <t>Ед. измерения</t>
  </si>
  <si>
    <t xml:space="preserve"> </t>
  </si>
  <si>
    <t xml:space="preserve">Сведения о руководящих работниках </t>
  </si>
  <si>
    <t xml:space="preserve">Руководитель </t>
  </si>
  <si>
    <t>Наличие единой локальной сети</t>
  </si>
  <si>
    <t xml:space="preserve">Количество а/м </t>
  </si>
  <si>
    <t>мебели</t>
  </si>
  <si>
    <t xml:space="preserve">Сведения о расходах </t>
  </si>
  <si>
    <t>специалист по кадрам</t>
  </si>
  <si>
    <t>2.17</t>
  </si>
  <si>
    <t>В зданиях- 54 шт., у а/транспорта - 3 шт.</t>
  </si>
  <si>
    <t>Виловатая Екатерина Вячеславовна</t>
  </si>
  <si>
    <t>Главный бухгалтер - Осадчук Татьяна Владимировна, тел.47-72-31</t>
  </si>
  <si>
    <t>Муниципальное образование город Мурманск - 154,00 кв.км</t>
  </si>
  <si>
    <t>1 - имееются,                                    2 - отсутствуют,                                               3 - обеспечены в полном объеме</t>
  </si>
  <si>
    <t>В том числе:</t>
  </si>
  <si>
    <t>Наименование проекта (программы)</t>
  </si>
  <si>
    <t>период реализации</t>
  </si>
  <si>
    <t>соисполнители</t>
  </si>
  <si>
    <t>Финансовые ресурсы, всего, (тыс.руб.)</t>
  </si>
  <si>
    <t>Источники финансирования (областной бюджет, грантовые средства, спонсорские средства и др.)</t>
  </si>
  <si>
    <t>Ведущий юрисконсульт- Соколова Евгения Сергеевна, тел. 45-89-03</t>
  </si>
  <si>
    <t>фактически на 31.12.2014</t>
  </si>
  <si>
    <t>Уровень утверждения (областной, муниципальный, ведомственый, межведомственный др.)</t>
  </si>
  <si>
    <t>руководители структурных подрзделений</t>
  </si>
  <si>
    <t xml:space="preserve">ИТОГО РАСХОДЫ ПО ГОУ </t>
  </si>
  <si>
    <t>Заместитель руководителя*</t>
  </si>
  <si>
    <t>* заполняется по каждому заместителю руководителя</t>
  </si>
  <si>
    <t>Другая техника*</t>
  </si>
  <si>
    <t>* заполняется при наличии</t>
  </si>
  <si>
    <t>наименование ГОУ</t>
  </si>
  <si>
    <t>Наименование учреждения в соответствии с Уставом</t>
  </si>
  <si>
    <t>Предмет деятельности учреждения</t>
  </si>
  <si>
    <t>Ф.И.О директора</t>
  </si>
  <si>
    <t>Телефон директора</t>
  </si>
  <si>
    <t>Ф.И.О заместителя директора</t>
  </si>
  <si>
    <t>Занимаемые площади (кв.м):</t>
  </si>
  <si>
    <t>Документы, дающие право деятельности</t>
  </si>
  <si>
    <t>Сведения о структурных подразделениях</t>
  </si>
  <si>
    <t>Количество структурных подразделений</t>
  </si>
  <si>
    <t xml:space="preserve">Наименование структурных подразделений </t>
  </si>
  <si>
    <t>Адрес структурного подразделения</t>
  </si>
  <si>
    <t>Ф.И.О. руководителя структурного подразделения</t>
  </si>
  <si>
    <t>Телефон руководителя структурного подразделения</t>
  </si>
  <si>
    <t>Сведения о реализуемых проектах</t>
  </si>
  <si>
    <t>Сведения об обслуживаемой территории</t>
  </si>
  <si>
    <t>Общая площадь, обслуживаемая учреждением (кв.км)</t>
  </si>
  <si>
    <t>Административное деление</t>
  </si>
  <si>
    <t>(наименование ГОУ)</t>
  </si>
  <si>
    <t>администратор баз данных</t>
  </si>
  <si>
    <t>инспектор</t>
  </si>
  <si>
    <t>имеют высшее образование</t>
  </si>
  <si>
    <t>имеют среднее специальное образование</t>
  </si>
  <si>
    <t>до 5 лет</t>
  </si>
  <si>
    <t>от 5 до 10 лет</t>
  </si>
  <si>
    <t>от 10 до 20 лет</t>
  </si>
  <si>
    <t>более 20 лет</t>
  </si>
  <si>
    <t>2018 год</t>
  </si>
  <si>
    <t xml:space="preserve">Данные на 30.06.2018 </t>
  </si>
  <si>
    <t>специалисты</t>
  </si>
  <si>
    <t>Образовательный уровень</t>
  </si>
  <si>
    <t>Стаж работы</t>
  </si>
  <si>
    <t xml:space="preserve">Сведения об оказании государственных услуг </t>
  </si>
  <si>
    <t xml:space="preserve">Сведения об инфраструктуре  </t>
  </si>
  <si>
    <t xml:space="preserve">Сведения об оборудовании </t>
  </si>
  <si>
    <t xml:space="preserve">Сведения о стоимости и износе материальных средств </t>
  </si>
  <si>
    <t>Наименование надзорного органа</t>
  </si>
  <si>
    <t>Реквизиты предписания (дата, № и т.д)</t>
  </si>
  <si>
    <t>Перечень мероприятий</t>
  </si>
  <si>
    <t>Установленные сроки устранения предписаний</t>
  </si>
  <si>
    <t>Стоимость работ (тыс. руб.)</t>
  </si>
  <si>
    <t>Отметка об исполнении мероприятия</t>
  </si>
  <si>
    <t>Всего</t>
  </si>
  <si>
    <t>Предписания надзорных органов</t>
  </si>
  <si>
    <t>Предоставление малоимущим семьям и малоимущим одиноко проживающим гражданам адресной государственной социальной помощи</t>
  </si>
  <si>
    <t>Предоставление неработающим пенсионерам региональной социальной доплаты к пенсии до величины прожиточного минимума</t>
  </si>
  <si>
    <t>Предоставление социальной поддержки малоимущим семьям, имеющим детей,  в виде ежемесячного пособия на ребенка</t>
  </si>
  <si>
    <t>Предоставление отдельным категориям граждан из числа региональных льготников мер социальной поддержки в виде региональной ежемесячной денежной выплаты, в т.ч.:</t>
  </si>
  <si>
    <t xml:space="preserve">Назначение и выплата ежемесячного пособия по уходу за ребенком до 1,5 лет лицам, фактически осуществляющим уход за ребенком и не подлежащим социальному страхованию </t>
  </si>
  <si>
    <t>Установление статуса ветеран труда РФ</t>
  </si>
  <si>
    <t>Закон Российской Федерации от 12.01.1995 № 5-ФЗ "О ветеранах"</t>
  </si>
  <si>
    <t>Возмещение расходов на оплату стоимости проезда инвалидам по зрению в Центр реабилитации слепых (г. Волоколамск) и обратно</t>
  </si>
  <si>
    <t xml:space="preserve">Постановление Правительства Мурманской области от 30.03.2011 № 146-ПП "О реализации дополнительных мер социальной поддержки инвалидов" </t>
  </si>
  <si>
    <t>Принятие решения о признании гражданина нуждающимся в социальном обслуживании</t>
  </si>
  <si>
    <t>Расчет среднедушевого дохода для определения размера платы за предоставление социальных услуг</t>
  </si>
  <si>
    <t>Федеральный закон от 28.12.2013 № 442-ФЗ "Об основах социального обслуживания граждан в Российской Федерации"</t>
  </si>
  <si>
    <t>ветеранам труда и лицам, приравненным к ним по состоянию на 31.12.2004</t>
  </si>
  <si>
    <t>труженикам тыла</t>
  </si>
  <si>
    <t>реабилитированным лицам и лицам, признанным пострадавщими от политических репрессий</t>
  </si>
  <si>
    <t>пенсионерам по старости - не льготникам (женщины с 55 лет, мужчины с 60 лет)</t>
  </si>
  <si>
    <t>Предоставление ежемесячной жилищно-коммунальной выплаты, в т.ч.:</t>
  </si>
  <si>
    <t>Ежемесячная денежная компенсация установленные частями 9,10 и 13 ст.3 ФЗ "О денежном довольствии военослужащих и предоставлении им отдельных выплат"</t>
  </si>
  <si>
    <t>Закон ФЗ № 306 от 07.11.2011; Постановление Правительства РФ от 22.02.2012 №142</t>
  </si>
  <si>
    <t>Выплата разницы в стоимости единого социального проездного билета и суммы ЕДВ, размер которой ниже стоимости ЕСПБ</t>
  </si>
  <si>
    <t>Предоставление ежемесячной жилищно-коммунальной выплаты отдельны категориям граждан из числа федеральных льготников</t>
  </si>
  <si>
    <t xml:space="preserve">Предоставление ежемесячной коммунальной выплаты многодетным семьям </t>
  </si>
  <si>
    <t>Ежегодная единовременная денежная выплата ветеранам труда Мурманской области</t>
  </si>
  <si>
    <t>Компенсация расходов на оплату стоимости проезда один раз в два года к месту отдыха и обратно ветеранам труда Мурманской области</t>
  </si>
  <si>
    <t>Возмещение расходов на оплату стоимости проезда железнодорожным транспортом в противотуберкулезный санаторий и обратно</t>
  </si>
  <si>
    <t>Единовременная денежная выплата гражданам, родившимся в период с 23 июня 1923 года по 3 сентября 1945 года</t>
  </si>
  <si>
    <t>Установление статуса многодетной семьи и выдача удостоверений многодетной семьи</t>
  </si>
  <si>
    <t>Выдача справок женщинам, состоящим на учете в медицинских учреждениях в связи с беременностью, об отнесении их к категории малоимущих</t>
  </si>
  <si>
    <t>Выдача справок об отнесении кормящих матерей к категории малоимущих</t>
  </si>
  <si>
    <t xml:space="preserve">Оформление социального контракта </t>
  </si>
  <si>
    <t>постановление  Правительства Мурманской области от 01.08.2013 № 435-ПП "Об утверждении порядка назначения адресной государственной социальной помощи на основании социального контракта"</t>
  </si>
  <si>
    <t>постановление Правительства Мурманской области от 06.03.2007 № 114-ПП "Об утверждении Порядка финансирования и выплаты разницы в стоимости единого социального проездного билета и суммы ежемесячной денежной выплаты отдельным категориям граждан Мурманской области"</t>
  </si>
  <si>
    <t>Единовременная денежная выплата ветеранам в связи с празднованием Дня Победы в Великой Отечественной войне 1941-1945гг.</t>
  </si>
  <si>
    <t>Исаева Наталья Ивановна</t>
  </si>
  <si>
    <t>Начальник - Новожилова Марина Валерьевна,  тел.45-98-62(1)</t>
  </si>
  <si>
    <t>3344,13
3065,31
3088,68
3054,16
3081,73
3092,73</t>
  </si>
  <si>
    <t>4,83
4,45
5,04
4,57
4,81
4,69</t>
  </si>
  <si>
    <t>2017 (роспись), тыс. руб.</t>
  </si>
  <si>
    <t>2017 (ЛБО),               тыс. руб.</t>
  </si>
  <si>
    <t>Безвозмездные перечисления организациям, за исключением государственных и муниципальных организаций</t>
  </si>
  <si>
    <t>Единовременная денежная выплата в связи с празднованием разгрома немецко-фашистских войск в Зополярье</t>
  </si>
  <si>
    <t>Единовременная денежная выплата в связи с празднованием Дня защитника Отечества</t>
  </si>
  <si>
    <t>Оформление и выдача удостоверения участника ликвидации последствий катастрофы на Чернобыльской АЭС</t>
  </si>
  <si>
    <t xml:space="preserve">Закон РФ от 15.05.1991 № 1244-1;
приказ МЧС РФ, Минздравсоцразвития РФ, Минфина РФ от 08.12.2006 № 727/831/165н
</t>
  </si>
  <si>
    <t>Ежемесячное пособие детям военнослужащих и сотрудников некоторых федеральных органов исполнительной власти, погибших (умерших), пропавших без вести при исполнении обязанностей военной службы (служебных обязанностей) по контракту</t>
  </si>
  <si>
    <t>Постановление Правительства РФ от 30.06.2010 N 481 "О ежемесячном пособии детям военнослужащих и сотрудников некоторых федеральных органов исполнительной власти, погибших (умерших), пропавших без вести при исполнении обязанностей военной службы (служебных обязанностей)"</t>
  </si>
  <si>
    <t>Свидетельство от 01.12.2011 №серия 51-АВ 287120 на неопределенный срок.</t>
  </si>
  <si>
    <t>Приказ Министерства имущественных отношений Мурманской области от 25.08.2010 №356.</t>
  </si>
  <si>
    <t>Закон Мурманской области от 22.12.2017 № 2216-01-ЗМО "О ежемесячной денежной выплате при рождении первого ребенка до достижения ребенком 1,5 лет"</t>
  </si>
  <si>
    <t>Ежемесячная денежная выплата при рождении первого ребенка до достижения ребенком 1,5 лет</t>
  </si>
  <si>
    <t>Свидетельство о государственной регистрации права от 02.12.2011 г. 51-АВ 285814</t>
  </si>
  <si>
    <t xml:space="preserve">ОГРН 1095190010651   серия 51 № 001689508 от 14.10.2009                                                           </t>
  </si>
  <si>
    <t>ИНН 5190908735 серия 51 № 001686257 от 14.10.2009</t>
  </si>
  <si>
    <t>Выдача студентам из малоимущих семей справок о нуждаемости для получения государственной социальной стипендии</t>
  </si>
  <si>
    <t>Закон Мурманской области от 07.12.2011 № 1438-01-ЗМО "О социальной поддержке многодетных семей в Мурманской области"</t>
  </si>
  <si>
    <t xml:space="preserve">Закон Мурманской области от 19.12.2011 № 1447-01-ЗМО "О дополнительных мерах социальной поддержки семей с детьми в Мурманской области </t>
  </si>
  <si>
    <t>Установление статуса ветеран труда Мурманской области и выдача удостоверений</t>
  </si>
  <si>
    <t>Предоставление социального обслуживания гражданам пожилого возраста и инвалидам в стационарных условиях</t>
  </si>
  <si>
    <t xml:space="preserve"> Распоряжение средствами (частью средств) регионального материнского (семейного) капитала</t>
  </si>
  <si>
    <t>постановление Правительства Мурманской области от 23.11.2012 № 589-ПП/16 "О порядке распоряжения средствами (частью средств) регионального материнского (семейного) капитала в Мурманской области"</t>
  </si>
  <si>
    <t xml:space="preserve">постановление Минтруда РФ от 11.10.2000 № 69;
Постановление Минтруда РФ от 07.07.1999 № 20;
приказ Министерства здравоохранения и социального развития Мурманской области  от 29.10.2009 № 421
</t>
  </si>
  <si>
    <t>Оформление и выдача удостоверения отдельным категориям граждан, получивших или перенесших лучевую болезнь и другие заболевания, связанные с радиационным воздействием вследствие чернобыльской кататсрофы или с работами по ликвидации последствий катастрофы на Чернобыльской АЭС; инвалидов вследствие чернобыльской катастрофы</t>
  </si>
  <si>
    <t>Закон РФ от 15.05.1991 № 1244-1; приказ МЧС РФ, Минздравсоцразвития РФ, Минфина РФ от 08.12.2006 № 728/832/166н</t>
  </si>
  <si>
    <t>обучаются в ВУЗах, в том числе:</t>
  </si>
  <si>
    <t>получают первое высшее образование</t>
  </si>
  <si>
    <t>Количество работающих пенсионеров</t>
  </si>
  <si>
    <t>выплаты по заработной плате, оплата отпусков, другие выплаты</t>
  </si>
  <si>
    <t>командировочные расходы</t>
  </si>
  <si>
    <t>212.01</t>
  </si>
  <si>
    <t>212.99</t>
  </si>
  <si>
    <t>222.99</t>
  </si>
  <si>
    <t xml:space="preserve"> Коммунальные услуги</t>
  </si>
  <si>
    <t xml:space="preserve"> Арендная плата за пользование имуществом</t>
  </si>
  <si>
    <t>% исполне-ния росписи</t>
  </si>
  <si>
    <t>225.05</t>
  </si>
  <si>
    <t>Численность получателей (человек/семей)</t>
  </si>
  <si>
    <t>противопожарные мероприятия, связанные с содержанием имущества, обеспечение функционирования и поддержка пожарной и охранной сигнализации и их техническое обслуживание</t>
  </si>
  <si>
    <t>обеспечение функционирования и поддержка мультисервисных сетей, программно-аппаратных комплексов, вычислительной техники, оргтехники и их техническое обслуживание</t>
  </si>
  <si>
    <t>225.99</t>
  </si>
  <si>
    <t>монтаж и установка локальных вычислительных сетей, систем охранной и пожарной сигнализации, видеонаблюдения</t>
  </si>
  <si>
    <t>226.99</t>
  </si>
  <si>
    <t xml:space="preserve"> Пособия по социальной помощи населению</t>
  </si>
  <si>
    <t>1.3.3.</t>
  </si>
  <si>
    <t>1.4.3.</t>
  </si>
  <si>
    <t>представительские расходы, прием и обслуживание делегаций, приобретение  (изготовление) подарочной и сувенирной продукции, не предназначенной для дальнейшей перепродажи</t>
  </si>
  <si>
    <t>1.4.4.</t>
  </si>
  <si>
    <t>290.99</t>
  </si>
  <si>
    <t>автотранспорт, реконструкция, дооборудование, модернизация</t>
  </si>
  <si>
    <t>комплектация книжных фондов библиотек</t>
  </si>
  <si>
    <t>310.99</t>
  </si>
  <si>
    <t>340.99</t>
  </si>
  <si>
    <t>Сведения о взысканиях (за период с начала года, а также не снятых взысканиях на отчетную дату)</t>
  </si>
  <si>
    <t>cspnmurmansk.ucoz.ru</t>
  </si>
  <si>
    <t>ГОКУ "ЦСПН г. Мурманска"</t>
  </si>
  <si>
    <t>Государственное областное  казенное учреждение "Центр социальной поддержки населения г. Мурманска"</t>
  </si>
  <si>
    <t>18.33</t>
  </si>
  <si>
    <t>Отдел размещения государственного заказа и правового обеспечения (с 01.11.2015 г.)</t>
  </si>
  <si>
    <t>Начальник - Быченкова Мария Юрьевна - тел. 45-01-09</t>
  </si>
  <si>
    <t xml:space="preserve"> государственного областного казенного учреждения "Центр социальной поддержки населения г.Мурманска"</t>
  </si>
  <si>
    <t>ГОКУ "Центр социальной поддержки населения г.Мурманска"</t>
  </si>
  <si>
    <t xml:space="preserve"> cspn_murmansk@m51.ru</t>
  </si>
  <si>
    <t xml:space="preserve">Герасименко Юрий Александрович </t>
  </si>
  <si>
    <t xml:space="preserve">Осадчук Татьяна Владимировна </t>
  </si>
  <si>
    <t>(815-2) 45-82-33</t>
  </si>
  <si>
    <t>(815-2) 45-07-59</t>
  </si>
  <si>
    <t>(815-2) 47-72-31</t>
  </si>
  <si>
    <t>2958,4 кв.м</t>
  </si>
  <si>
    <t>назначение</t>
  </si>
  <si>
    <t>нет</t>
  </si>
  <si>
    <t>бухгалтер*</t>
  </si>
  <si>
    <t>ведущий экономист*</t>
  </si>
  <si>
    <t>ведущий бухгалтер*</t>
  </si>
  <si>
    <t>заместитель главного бухгалтера*</t>
  </si>
  <si>
    <t>ведущий юрисконсульт*</t>
  </si>
  <si>
    <t>юрисконсульт*</t>
  </si>
  <si>
    <t xml:space="preserve">2958,4 м.кв. </t>
  </si>
  <si>
    <t xml:space="preserve">1774,7м.кв. </t>
  </si>
  <si>
    <t>ул. С. Перовской, д. 25/26 - 1958 г.</t>
  </si>
  <si>
    <t>ул. Комсомольская, д. 10 - 1962 г.</t>
  </si>
  <si>
    <t>пр. Г. Североморцев, д. 33 -1972 г.</t>
  </si>
  <si>
    <t>пр. Кольский, д. 129/1 -1980 г.</t>
  </si>
  <si>
    <t>этаж всего здания</t>
  </si>
  <si>
    <t xml:space="preserve">Количество комнат (кабинетов) </t>
  </si>
  <si>
    <t>Количество комнат отдыха</t>
  </si>
  <si>
    <t>31,6 м.кв.</t>
  </si>
  <si>
    <t>Наличее актового зала</t>
  </si>
  <si>
    <t>Его площадь</t>
  </si>
  <si>
    <t>17,90; 18,96</t>
  </si>
  <si>
    <t>9,77; 10,35</t>
  </si>
  <si>
    <t>2183,35; 2451,34; 2497,20; 2513,05; 2821,50; 2874,28</t>
  </si>
  <si>
    <t>3,04; 3,31; 3,33; 3,37; 3,45; 3,46; 3,47; 3,48; 3,56; 3,64; 4,07; 4,21; 4,35; 4,36; 4,40; 4,49; 4,50; 4,58; 4,59; 4,62; 4,70; 4,78</t>
  </si>
  <si>
    <t>Наличие комнаты дежурного</t>
  </si>
  <si>
    <t>ул. Комсомольская, д. 10 - 1ед.</t>
  </si>
  <si>
    <t>ул. С. Перовской, д. 25/26 - 1ед.</t>
  </si>
  <si>
    <t>Её площадь</t>
  </si>
  <si>
    <t>5,8 м.кв.</t>
  </si>
  <si>
    <t>Количество кабинетов управленческого персонала</t>
  </si>
  <si>
    <t>ул. С. Перовской, д. 25/26 - 13 ед.</t>
  </si>
  <si>
    <t>пр. Кольский, д. 129/1 - 4 ед.</t>
  </si>
  <si>
    <t>18,96; 19,68</t>
  </si>
  <si>
    <t>10,35; 10,74</t>
  </si>
  <si>
    <t>2513,05; 2821,50; 2874,28; 2994,99; 2940,01; 2618,60</t>
  </si>
  <si>
    <t>Региональное единовременное пособие семейным парам, прожившим в зарегистрированном браке 50 и 55 лет, 60 и 65 лет, 70 и 75 лет.</t>
  </si>
  <si>
    <t>Постановление Правительства Мурманской области от 29.09.2015 № 420-ПП "Об утверждении порядка предоставления социальных услуг в стационарной форме социального обслуживания"</t>
  </si>
  <si>
    <t>Выдано выписок ИПРА, ввод в базу данных АИС "ЭСРН МО"</t>
  </si>
  <si>
    <t>Приказ Министерства социального развития Мурманской области от 21.01.2016 № 123 "О реализации мероприятий индивидуальной программы реабилитации или абилитации инвалида, ребенка-инвалида в сфере социальной защиты населения"</t>
  </si>
  <si>
    <t>Выдано сертификатов на возмещение расходов по оказанным услугам по социальной реабилитации и ресоциализации лиц, потребляющих наркотические средства и психотропные вещества в немедицинских целях</t>
  </si>
  <si>
    <t>Постановление Правительства Мурманской области от 24.12.2015 N 603-ПП/13 (ред. от 01.07.2016) "О предоставлении лицам, проживающим на территории Мурманской области и незаконно потребляющим наркотические средства и психотропные вещества, сертификатов на оплату услуг по социальной реабилитации и ресоциализации" (вместе с "Положением о порядке предоставления сертификатов на возмещение расходов по оказанным услугам по социальной реабилитации и ресоциализации лиц, незаконно потребляющих наркотические средства и психотропные вещества")</t>
  </si>
  <si>
    <t xml:space="preserve">3,61; 3,62; 3,68; 3,70; 3,76; 3,78; 3,80; 3,81; 3,85; 4,27; 4,33; 4,35; 4,41; 4,43; 4,45; 4,46; 4,50; 4,79        </t>
  </si>
  <si>
    <t>Вспомогательные помещения</t>
  </si>
  <si>
    <t xml:space="preserve">Гаражи </t>
  </si>
  <si>
    <t>Мастерские</t>
  </si>
  <si>
    <t>Другие помещения</t>
  </si>
  <si>
    <t>Земельные участки</t>
  </si>
  <si>
    <t>Количество земельных участков</t>
  </si>
  <si>
    <t>1ед.</t>
  </si>
  <si>
    <t xml:space="preserve">ул.С.Перовской, д.25/26 (Октябьский окружной отдел+управление) -1183,7 м.кв. </t>
  </si>
  <si>
    <t>ул.Комсомольская, д.10 (Отдел субсидий) - 821,8 м.кв</t>
  </si>
  <si>
    <t xml:space="preserve">пр.Г-Североморцев, д.33 (Ленинский окружной отдел) - 493,2 м.кв. </t>
  </si>
  <si>
    <t xml:space="preserve">пр.Кольский, д.129/1 (Первомайский окружной отдел) - 459,7 м.кв. </t>
  </si>
  <si>
    <t xml:space="preserve">ул. С. Перовской, д. 25/26 -  4 </t>
  </si>
  <si>
    <t xml:space="preserve">ул. Комсомольская, д. 10 - 4 </t>
  </si>
  <si>
    <t xml:space="preserve">пр. Г. Североморцев, д. 33 - 3 </t>
  </si>
  <si>
    <t xml:space="preserve">пр. Кольский, д. 129/1 - 4 </t>
  </si>
  <si>
    <t>-</t>
  </si>
  <si>
    <t>да (С.Перовской,д.25/26)</t>
  </si>
  <si>
    <t xml:space="preserve">Ленинский окружной отдел  </t>
  </si>
  <si>
    <t>пр.Героев Североморцев, д.33</t>
  </si>
  <si>
    <t>43-38-22, факс.43-89-19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</si>
</sst>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"/>
    <numFmt numFmtId="178" formatCode="#,##0.00_р_."/>
    <numFmt numFmtId="179" formatCode="#,##0.0"/>
    <numFmt numFmtId="180" formatCode="#,##0.000"/>
    <numFmt numFmtId="181" formatCode="#,##0.0000"/>
    <numFmt numFmtId="182" formatCode="0.0"/>
    <numFmt numFmtId="183" formatCode="000000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4"/>
      <name val="Arial Cyr"/>
      <family val="0"/>
    </font>
    <font>
      <sz val="12"/>
      <color indexed="12"/>
      <name val="Times New Roman"/>
      <family val="1"/>
    </font>
    <font>
      <sz val="9"/>
      <name val="Times New Roman"/>
      <family val="1"/>
    </font>
    <font>
      <b/>
      <sz val="14"/>
      <name val="Arial Cyr"/>
      <family val="0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1"/>
      <color indexed="12"/>
      <name val="Arial Cyr"/>
      <family val="0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0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 applyProtection="1">
      <alignment/>
      <protection locked="0"/>
    </xf>
    <xf numFmtId="0" fontId="3" fillId="24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11" borderId="10" xfId="0" applyFont="1" applyFill="1" applyBorder="1" applyAlignment="1">
      <alignment horizontal="center"/>
    </xf>
    <xf numFmtId="0" fontId="3" fillId="11" borderId="10" xfId="0" applyFont="1" applyFill="1" applyBorder="1" applyAlignment="1">
      <alignment wrapText="1"/>
    </xf>
    <xf numFmtId="0" fontId="3" fillId="11" borderId="10" xfId="0" applyFont="1" applyFill="1" applyBorder="1" applyAlignment="1">
      <alignment/>
    </xf>
    <xf numFmtId="0" fontId="3" fillId="24" borderId="10" xfId="0" applyFont="1" applyFill="1" applyBorder="1" applyAlignment="1">
      <alignment wrapText="1"/>
    </xf>
    <xf numFmtId="0" fontId="3" fillId="24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20" borderId="10" xfId="0" applyFont="1" applyFill="1" applyBorder="1" applyAlignment="1" applyProtection="1">
      <alignment/>
      <protection locked="0"/>
    </xf>
    <xf numFmtId="0" fontId="3" fillId="20" borderId="10" xfId="0" applyFont="1" applyFill="1" applyBorder="1" applyAlignment="1" applyProtection="1">
      <alignment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2" fillId="20" borderId="1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24" borderId="10" xfId="0" applyFont="1" applyFill="1" applyBorder="1" applyAlignment="1">
      <alignment horizontal="left"/>
    </xf>
    <xf numFmtId="0" fontId="3" fillId="0" borderId="10" xfId="0" applyFont="1" applyBorder="1" applyAlignment="1">
      <alignment wrapText="1"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3" fillId="4" borderId="10" xfId="0" applyFont="1" applyFill="1" applyBorder="1" applyAlignment="1">
      <alignment vertical="top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16" fontId="3" fillId="2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wrapText="1"/>
    </xf>
    <xf numFmtId="0" fontId="32" fillId="24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0" fontId="33" fillId="0" borderId="0" xfId="0" applyFont="1" applyAlignment="1">
      <alignment horizontal="left" wrapText="1"/>
    </xf>
    <xf numFmtId="0" fontId="33" fillId="0" borderId="0" xfId="0" applyFont="1" applyAlignment="1">
      <alignment/>
    </xf>
    <xf numFmtId="0" fontId="34" fillId="0" borderId="0" xfId="0" applyFont="1" applyAlignment="1">
      <alignment wrapText="1"/>
    </xf>
    <xf numFmtId="0" fontId="0" fillId="0" borderId="0" xfId="0" applyAlignment="1">
      <alignment wrapText="1"/>
    </xf>
    <xf numFmtId="0" fontId="32" fillId="0" borderId="12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 wrapText="1"/>
    </xf>
    <xf numFmtId="0" fontId="33" fillId="0" borderId="14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9" fillId="25" borderId="15" xfId="0" applyFont="1" applyFill="1" applyBorder="1" applyAlignment="1">
      <alignment horizontal="center"/>
    </xf>
    <xf numFmtId="0" fontId="9" fillId="25" borderId="16" xfId="0" applyFont="1" applyFill="1" applyBorder="1" applyAlignment="1">
      <alignment horizontal="center"/>
    </xf>
    <xf numFmtId="0" fontId="37" fillId="0" borderId="10" xfId="42" applyFont="1" applyBorder="1" applyAlignment="1">
      <alignment horizontal="left" vertical="top" wrapText="1"/>
    </xf>
    <xf numFmtId="177" fontId="2" fillId="0" borderId="10" xfId="0" applyNumberFormat="1" applyFont="1" applyFill="1" applyBorder="1" applyAlignment="1" applyProtection="1">
      <alignment horizontal="left" wrapText="1"/>
      <protection locked="0"/>
    </xf>
    <xf numFmtId="0" fontId="2" fillId="0" borderId="10" xfId="0" applyFont="1" applyFill="1" applyBorder="1" applyAlignment="1" applyProtection="1">
      <alignment horizontal="left" wrapText="1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33" fillId="0" borderId="0" xfId="0" applyFont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/>
    </xf>
    <xf numFmtId="0" fontId="33" fillId="0" borderId="10" xfId="0" applyFont="1" applyFill="1" applyBorder="1" applyAlignment="1" applyProtection="1">
      <alignment horizontal="center"/>
      <protection locked="0"/>
    </xf>
    <xf numFmtId="3" fontId="33" fillId="0" borderId="10" xfId="0" applyNumberFormat="1" applyFont="1" applyFill="1" applyBorder="1" applyAlignment="1" applyProtection="1">
      <alignment horizontal="left"/>
      <protection locked="0"/>
    </xf>
    <xf numFmtId="0" fontId="33" fillId="0" borderId="10" xfId="0" applyFont="1" applyFill="1" applyBorder="1" applyAlignment="1" applyProtection="1">
      <alignment horizontal="left"/>
      <protection locked="0"/>
    </xf>
    <xf numFmtId="0" fontId="33" fillId="0" borderId="10" xfId="0" applyFont="1" applyFill="1" applyBorder="1" applyAlignment="1">
      <alignment horizontal="left"/>
    </xf>
    <xf numFmtId="0" fontId="3" fillId="25" borderId="10" xfId="0" applyFont="1" applyFill="1" applyBorder="1" applyAlignment="1">
      <alignment horizontal="center"/>
    </xf>
    <xf numFmtId="0" fontId="0" fillId="25" borderId="0" xfId="0" applyFill="1" applyAlignment="1">
      <alignment/>
    </xf>
    <xf numFmtId="0" fontId="33" fillId="25" borderId="10" xfId="0" applyFont="1" applyFill="1" applyBorder="1" applyAlignment="1">
      <alignment horizontal="left"/>
    </xf>
    <xf numFmtId="0" fontId="32" fillId="24" borderId="10" xfId="0" applyFont="1" applyFill="1" applyBorder="1" applyAlignment="1" applyProtection="1">
      <alignment horizontal="center"/>
      <protection locked="0"/>
    </xf>
    <xf numFmtId="0" fontId="10" fillId="25" borderId="0" xfId="0" applyFont="1" applyFill="1" applyAlignment="1">
      <alignment/>
    </xf>
    <xf numFmtId="0" fontId="38" fillId="0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left"/>
    </xf>
    <xf numFmtId="0" fontId="33" fillId="0" borderId="10" xfId="0" applyFont="1" applyBorder="1" applyAlignment="1">
      <alignment/>
    </xf>
    <xf numFmtId="0" fontId="2" fillId="24" borderId="10" xfId="0" applyFont="1" applyFill="1" applyBorder="1" applyAlignment="1">
      <alignment horizontal="center"/>
    </xf>
    <xf numFmtId="0" fontId="33" fillId="24" borderId="10" xfId="0" applyFont="1" applyFill="1" applyBorder="1" applyAlignment="1">
      <alignment horizontal="center"/>
    </xf>
    <xf numFmtId="3" fontId="33" fillId="0" borderId="10" xfId="0" applyNumberFormat="1" applyFont="1" applyFill="1" applyBorder="1" applyAlignment="1" applyProtection="1">
      <alignment horizontal="left" wrapText="1"/>
      <protection locked="0"/>
    </xf>
    <xf numFmtId="0" fontId="33" fillId="0" borderId="10" xfId="0" applyFont="1" applyFill="1" applyBorder="1" applyAlignment="1" applyProtection="1">
      <alignment horizontal="left" wrapText="1"/>
      <protection locked="0"/>
    </xf>
    <xf numFmtId="0" fontId="32" fillId="25" borderId="10" xfId="0" applyFont="1" applyFill="1" applyBorder="1" applyAlignment="1">
      <alignment horizontal="center"/>
    </xf>
    <xf numFmtId="0" fontId="2" fillId="25" borderId="10" xfId="0" applyFont="1" applyFill="1" applyBorder="1" applyAlignment="1">
      <alignment horizontal="left"/>
    </xf>
    <xf numFmtId="0" fontId="33" fillId="24" borderId="10" xfId="0" applyFont="1" applyFill="1" applyBorder="1" applyAlignment="1" applyProtection="1">
      <alignment horizontal="center"/>
      <protection locked="0"/>
    </xf>
    <xf numFmtId="4" fontId="3" fillId="11" borderId="10" xfId="0" applyNumberFormat="1" applyFont="1" applyFill="1" applyBorder="1" applyAlignment="1">
      <alignment/>
    </xf>
    <xf numFmtId="4" fontId="3" fillId="0" borderId="10" xfId="0" applyNumberFormat="1" applyFont="1" applyBorder="1" applyAlignment="1" applyProtection="1">
      <alignment/>
      <protection locked="0"/>
    </xf>
    <xf numFmtId="4" fontId="2" fillId="20" borderId="10" xfId="0" applyNumberFormat="1" applyFont="1" applyFill="1" applyBorder="1" applyAlignment="1" applyProtection="1">
      <alignment/>
      <protection locked="0"/>
    </xf>
    <xf numFmtId="4" fontId="3" fillId="24" borderId="10" xfId="0" applyNumberFormat="1" applyFont="1" applyFill="1" applyBorder="1" applyAlignment="1" applyProtection="1">
      <alignment/>
      <protection locked="0"/>
    </xf>
    <xf numFmtId="178" fontId="3" fillId="0" borderId="0" xfId="0" applyNumberFormat="1" applyFont="1" applyBorder="1" applyAlignment="1">
      <alignment horizontal="center" vertical="center" wrapText="1"/>
    </xf>
    <xf numFmtId="0" fontId="5" fillId="0" borderId="10" xfId="42" applyBorder="1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42" applyFill="1" applyBorder="1" applyAlignment="1">
      <alignment/>
    </xf>
    <xf numFmtId="178" fontId="2" fillId="0" borderId="0" xfId="0" applyNumberFormat="1" applyFont="1" applyAlignment="1">
      <alignment horizontal="center" vertical="center"/>
    </xf>
    <xf numFmtId="0" fontId="32" fillId="24" borderId="10" xfId="0" applyFont="1" applyFill="1" applyBorder="1" applyAlignment="1">
      <alignment horizontal="center" vertical="center" wrapText="1"/>
    </xf>
    <xf numFmtId="178" fontId="32" fillId="24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" fontId="33" fillId="0" borderId="10" xfId="0" applyNumberFormat="1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wrapText="1"/>
    </xf>
    <xf numFmtId="49" fontId="2" fillId="4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9" fillId="25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4" borderId="15" xfId="0" applyNumberFormat="1" applyFont="1" applyFill="1" applyBorder="1" applyAlignment="1">
      <alignment horizontal="center" vertical="center"/>
    </xf>
    <xf numFmtId="49" fontId="3" fillId="4" borderId="10" xfId="0" applyNumberFormat="1" applyFont="1" applyFill="1" applyBorder="1" applyAlignment="1">
      <alignment horizontal="center" vertical="center"/>
    </xf>
    <xf numFmtId="49" fontId="3" fillId="4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24" borderId="10" xfId="0" applyNumberFormat="1" applyFont="1" applyFill="1" applyBorder="1" applyAlignment="1">
      <alignment horizontal="center"/>
    </xf>
    <xf numFmtId="49" fontId="3" fillId="25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 applyProtection="1">
      <alignment vertical="center" wrapText="1"/>
      <protection locked="0"/>
    </xf>
    <xf numFmtId="4" fontId="3" fillId="20" borderId="10" xfId="0" applyNumberFormat="1" applyFont="1" applyFill="1" applyBorder="1" applyAlignment="1">
      <alignment/>
    </xf>
    <xf numFmtId="4" fontId="3" fillId="20" borderId="10" xfId="0" applyNumberFormat="1" applyFont="1" applyFill="1" applyBorder="1" applyAlignment="1" applyProtection="1">
      <alignment/>
      <protection locked="0"/>
    </xf>
    <xf numFmtId="0" fontId="3" fillId="20" borderId="10" xfId="0" applyFont="1" applyFill="1" applyBorder="1" applyAlignment="1">
      <alignment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3" fillId="24" borderId="10" xfId="0" applyNumberFormat="1" applyFont="1" applyFill="1" applyBorder="1" applyAlignment="1">
      <alignment horizontal="center"/>
    </xf>
    <xf numFmtId="0" fontId="32" fillId="0" borderId="10" xfId="0" applyFont="1" applyBorder="1" applyAlignment="1">
      <alignment horizont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2" fillId="0" borderId="10" xfId="42" applyFont="1" applyBorder="1" applyAlignment="1">
      <alignment horizontal="left" vertical="top" wrapText="1"/>
    </xf>
    <xf numFmtId="178" fontId="0" fillId="0" borderId="10" xfId="0" applyNumberFormat="1" applyFont="1" applyFill="1" applyBorder="1" applyAlignment="1" applyProtection="1">
      <alignment horizontal="center" vertical="center"/>
      <protection locked="0"/>
    </xf>
    <xf numFmtId="3" fontId="40" fillId="0" borderId="10" xfId="0" applyNumberFormat="1" applyFont="1" applyFill="1" applyBorder="1" applyAlignment="1" applyProtection="1">
      <alignment horizontal="center" vertical="center"/>
      <protection locked="0"/>
    </xf>
    <xf numFmtId="178" fontId="41" fillId="0" borderId="10" xfId="0" applyNumberFormat="1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7" fillId="24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25" borderId="10" xfId="0" applyNumberFormat="1" applyFont="1" applyFill="1" applyBorder="1" applyAlignment="1">
      <alignment/>
    </xf>
    <xf numFmtId="2" fontId="2" fillId="25" borderId="10" xfId="0" applyNumberFormat="1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justify"/>
      <protection locked="0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vertical="center" wrapText="1"/>
    </xf>
    <xf numFmtId="0" fontId="7" fillId="0" borderId="13" xfId="0" applyNumberFormat="1" applyFont="1" applyFill="1" applyBorder="1" applyAlignment="1">
      <alignment vertical="center" wrapText="1"/>
    </xf>
    <xf numFmtId="0" fontId="2" fillId="0" borderId="17" xfId="0" applyFont="1" applyBorder="1" applyAlignment="1">
      <alignment/>
    </xf>
    <xf numFmtId="0" fontId="3" fillId="0" borderId="15" xfId="0" applyFont="1" applyFill="1" applyBorder="1" applyAlignment="1">
      <alignment vertical="top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justify"/>
    </xf>
    <xf numFmtId="178" fontId="2" fillId="0" borderId="1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3" xfId="0" applyFont="1" applyFill="1" applyBorder="1" applyAlignment="1" applyProtection="1">
      <alignment horizontal="center" vertical="center"/>
      <protection locked="0"/>
    </xf>
    <xf numFmtId="178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horizontal="center" vertical="center"/>
      <protection locked="0"/>
    </xf>
    <xf numFmtId="178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left" vertical="justify" wrapText="1"/>
    </xf>
    <xf numFmtId="0" fontId="2" fillId="0" borderId="10" xfId="0" applyFont="1" applyFill="1" applyBorder="1" applyAlignment="1">
      <alignment horizontal="left" vertical="justify" wrapText="1"/>
    </xf>
    <xf numFmtId="4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vertical="justify" wrapText="1"/>
    </xf>
    <xf numFmtId="0" fontId="3" fillId="25" borderId="10" xfId="0" applyFont="1" applyFill="1" applyBorder="1" applyAlignment="1">
      <alignment horizontal="center" vertical="center" wrapText="1"/>
    </xf>
    <xf numFmtId="4" fontId="2" fillId="25" borderId="10" xfId="0" applyNumberFormat="1" applyFont="1" applyFill="1" applyBorder="1" applyAlignment="1" applyProtection="1">
      <alignment horizontal="center" vertical="center"/>
      <protection locked="0"/>
    </xf>
    <xf numFmtId="0" fontId="2" fillId="25" borderId="10" xfId="0" applyFont="1" applyFill="1" applyBorder="1" applyAlignment="1" applyProtection="1">
      <alignment horizontal="center" vertical="center"/>
      <protection locked="0"/>
    </xf>
    <xf numFmtId="4" fontId="3" fillId="11" borderId="10" xfId="0" applyNumberFormat="1" applyFont="1" applyFill="1" applyBorder="1" applyAlignment="1">
      <alignment horizontal="center"/>
    </xf>
    <xf numFmtId="4" fontId="3" fillId="24" borderId="10" xfId="0" applyNumberFormat="1" applyFont="1" applyFill="1" applyBorder="1" applyAlignment="1">
      <alignment horizontal="center"/>
    </xf>
    <xf numFmtId="4" fontId="3" fillId="24" borderId="10" xfId="0" applyNumberFormat="1" applyFont="1" applyFill="1" applyBorder="1" applyAlignment="1" applyProtection="1">
      <alignment horizontal="center"/>
      <protection locked="0"/>
    </xf>
    <xf numFmtId="2" fontId="3" fillId="24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/>
    </xf>
    <xf numFmtId="0" fontId="32" fillId="25" borderId="10" xfId="0" applyFont="1" applyFill="1" applyBorder="1" applyAlignment="1">
      <alignment horizontal="center" vertical="center" wrapText="1"/>
    </xf>
    <xf numFmtId="0" fontId="7" fillId="25" borderId="18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4" fontId="2" fillId="25" borderId="10" xfId="0" applyNumberFormat="1" applyFont="1" applyFill="1" applyBorder="1" applyAlignment="1">
      <alignment horizontal="center"/>
    </xf>
    <xf numFmtId="0" fontId="2" fillId="25" borderId="10" xfId="0" applyFont="1" applyFill="1" applyBorder="1" applyAlignment="1">
      <alignment/>
    </xf>
    <xf numFmtId="4" fontId="3" fillId="25" borderId="10" xfId="0" applyNumberFormat="1" applyFont="1" applyFill="1" applyBorder="1" applyAlignment="1">
      <alignment horizontal="center"/>
    </xf>
    <xf numFmtId="4" fontId="2" fillId="25" borderId="10" xfId="0" applyNumberFormat="1" applyFont="1" applyFill="1" applyBorder="1" applyAlignment="1" applyProtection="1">
      <alignment horizontal="center"/>
      <protection locked="0"/>
    </xf>
    <xf numFmtId="0" fontId="2" fillId="25" borderId="10" xfId="0" applyFont="1" applyFill="1" applyBorder="1" applyAlignment="1" applyProtection="1">
      <alignment horizontal="center"/>
      <protection locked="0"/>
    </xf>
    <xf numFmtId="0" fontId="29" fillId="25" borderId="10" xfId="0" applyFont="1" applyFill="1" applyBorder="1" applyAlignment="1">
      <alignment horizontal="center"/>
    </xf>
    <xf numFmtId="0" fontId="0" fillId="26" borderId="0" xfId="0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0" fontId="2" fillId="25" borderId="10" xfId="0" applyFont="1" applyFill="1" applyBorder="1" applyAlignment="1" applyProtection="1">
      <alignment horizontal="center" vertical="justify"/>
      <protection locked="0"/>
    </xf>
    <xf numFmtId="0" fontId="2" fillId="25" borderId="10" xfId="0" applyFont="1" applyFill="1" applyBorder="1" applyAlignment="1">
      <alignment horizontal="center" vertical="justify"/>
    </xf>
    <xf numFmtId="0" fontId="7" fillId="25" borderId="10" xfId="0" applyFont="1" applyFill="1" applyBorder="1" applyAlignment="1">
      <alignment vertical="center" wrapText="1"/>
    </xf>
    <xf numFmtId="0" fontId="7" fillId="25" borderId="13" xfId="0" applyFont="1" applyFill="1" applyBorder="1" applyAlignment="1">
      <alignment vertical="center" wrapText="1"/>
    </xf>
    <xf numFmtId="0" fontId="2" fillId="25" borderId="1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justify"/>
    </xf>
    <xf numFmtId="178" fontId="2" fillId="25" borderId="1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Alignment="1">
      <alignment/>
    </xf>
    <xf numFmtId="0" fontId="7" fillId="0" borderId="14" xfId="0" applyFont="1" applyBorder="1" applyAlignment="1">
      <alignment horizontal="left" vertical="justify" wrapText="1"/>
    </xf>
    <xf numFmtId="0" fontId="40" fillId="0" borderId="10" xfId="0" applyFont="1" applyBorder="1" applyAlignment="1">
      <alignment horizontal="center" vertical="center"/>
    </xf>
    <xf numFmtId="178" fontId="4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Fill="1" applyBorder="1" applyAlignment="1">
      <alignment horizontal="center" vertical="center"/>
    </xf>
    <xf numFmtId="0" fontId="2" fillId="25" borderId="10" xfId="0" applyFont="1" applyFill="1" applyBorder="1" applyAlignment="1" applyProtection="1">
      <alignment horizontal="center" vertical="justify" wrapText="1"/>
      <protection locked="0"/>
    </xf>
    <xf numFmtId="0" fontId="2" fillId="25" borderId="10" xfId="0" applyFont="1" applyFill="1" applyBorder="1" applyAlignment="1">
      <alignment horizontal="center" vertical="justify" wrapText="1"/>
    </xf>
    <xf numFmtId="4" fontId="2" fillId="24" borderId="10" xfId="0" applyNumberFormat="1" applyFont="1" applyFill="1" applyBorder="1" applyAlignment="1">
      <alignment horizontal="center"/>
    </xf>
    <xf numFmtId="4" fontId="2" fillId="11" borderId="10" xfId="0" applyNumberFormat="1" applyFont="1" applyFill="1" applyBorder="1" applyAlignment="1">
      <alignment horizontal="center"/>
    </xf>
    <xf numFmtId="4" fontId="3" fillId="11" borderId="19" xfId="0" applyNumberFormat="1" applyFont="1" applyFill="1" applyBorder="1" applyAlignment="1">
      <alignment horizontal="center"/>
    </xf>
    <xf numFmtId="4" fontId="3" fillId="11" borderId="20" xfId="0" applyNumberFormat="1" applyFont="1" applyFill="1" applyBorder="1" applyAlignment="1">
      <alignment horizontal="center"/>
    </xf>
    <xf numFmtId="0" fontId="3" fillId="11" borderId="21" xfId="0" applyFont="1" applyFill="1" applyBorder="1" applyAlignment="1">
      <alignment horizontal="center"/>
    </xf>
    <xf numFmtId="0" fontId="3" fillId="11" borderId="19" xfId="0" applyFont="1" applyFill="1" applyBorder="1" applyAlignment="1">
      <alignment wrapText="1"/>
    </xf>
    <xf numFmtId="0" fontId="3" fillId="11" borderId="19" xfId="0" applyFont="1" applyFill="1" applyBorder="1" applyAlignment="1">
      <alignment horizontal="center"/>
    </xf>
    <xf numFmtId="4" fontId="3" fillId="11" borderId="19" xfId="0" applyNumberFormat="1" applyFont="1" applyFill="1" applyBorder="1" applyAlignment="1">
      <alignment/>
    </xf>
    <xf numFmtId="0" fontId="3" fillId="11" borderId="19" xfId="0" applyFont="1" applyFill="1" applyBorder="1" applyAlignment="1">
      <alignment/>
    </xf>
    <xf numFmtId="0" fontId="3" fillId="11" borderId="19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vertical="center" wrapText="1"/>
    </xf>
    <xf numFmtId="4" fontId="3" fillId="24" borderId="13" xfId="0" applyNumberFormat="1" applyFont="1" applyFill="1" applyBorder="1" applyAlignment="1" applyProtection="1">
      <alignment vertical="center"/>
      <protection locked="0"/>
    </xf>
    <xf numFmtId="2" fontId="3" fillId="24" borderId="13" xfId="0" applyNumberFormat="1" applyFont="1" applyFill="1" applyBorder="1" applyAlignment="1" applyProtection="1">
      <alignment vertical="center"/>
      <protection locked="0"/>
    </xf>
    <xf numFmtId="4" fontId="3" fillId="24" borderId="13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3" fillId="4" borderId="15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/>
    </xf>
    <xf numFmtId="0" fontId="0" fillId="4" borderId="17" xfId="0" applyFill="1" applyBorder="1" applyAlignment="1">
      <alignment/>
    </xf>
    <xf numFmtId="178" fontId="0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4" fontId="3" fillId="24" borderId="10" xfId="0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0" fontId="38" fillId="0" borderId="15" xfId="0" applyFont="1" applyBorder="1" applyAlignment="1">
      <alignment horizontal="left" vertical="center" wrapText="1"/>
    </xf>
    <xf numFmtId="183" fontId="4" fillId="0" borderId="10" xfId="0" applyNumberFormat="1" applyFont="1" applyBorder="1" applyAlignment="1">
      <alignment horizontal="center" vertical="center" wrapText="1"/>
    </xf>
    <xf numFmtId="0" fontId="38" fillId="0" borderId="15" xfId="0" applyNumberFormat="1" applyFont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" fillId="4" borderId="15" xfId="0" applyFont="1" applyFill="1" applyBorder="1" applyAlignment="1">
      <alignment horizontal="center"/>
    </xf>
    <xf numFmtId="0" fontId="7" fillId="4" borderId="16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5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16" fontId="3" fillId="0" borderId="15" xfId="0" applyNumberFormat="1" applyFont="1" applyFill="1" applyBorder="1" applyAlignment="1">
      <alignment horizontal="center" vertical="center"/>
    </xf>
    <xf numFmtId="0" fontId="38" fillId="0" borderId="10" xfId="0" applyNumberFormat="1" applyFont="1" applyBorder="1" applyAlignment="1">
      <alignment horizontal="left" vertical="center" wrapText="1"/>
    </xf>
    <xf numFmtId="0" fontId="40" fillId="25" borderId="10" xfId="0" applyFont="1" applyFill="1" applyBorder="1" applyAlignment="1" applyProtection="1">
      <alignment horizontal="center"/>
      <protection locked="0"/>
    </xf>
    <xf numFmtId="4" fontId="2" fillId="0" borderId="10" xfId="0" applyNumberFormat="1" applyFont="1" applyBorder="1" applyAlignment="1">
      <alignment horizontal="center" vertical="center" wrapText="1"/>
    </xf>
    <xf numFmtId="4" fontId="2" fillId="25" borderId="14" xfId="0" applyNumberFormat="1" applyFont="1" applyFill="1" applyBorder="1" applyAlignment="1">
      <alignment horizontal="center"/>
    </xf>
    <xf numFmtId="4" fontId="3" fillId="11" borderId="10" xfId="0" applyNumberFormat="1" applyFont="1" applyFill="1" applyBorder="1" applyAlignment="1">
      <alignment horizontal="center"/>
    </xf>
    <xf numFmtId="2" fontId="3" fillId="24" borderId="13" xfId="0" applyNumberFormat="1" applyFont="1" applyFill="1" applyBorder="1" applyAlignment="1">
      <alignment horizontal="center" vertical="center"/>
    </xf>
    <xf numFmtId="0" fontId="8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36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3" fillId="4" borderId="10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top" wrapText="1"/>
    </xf>
    <xf numFmtId="0" fontId="10" fillId="4" borderId="16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14" fontId="2" fillId="0" borderId="15" xfId="0" applyNumberFormat="1" applyFont="1" applyFill="1" applyBorder="1" applyAlignment="1" applyProtection="1">
      <alignment horizontal="center" wrapText="1"/>
      <protection locked="0"/>
    </xf>
    <xf numFmtId="0" fontId="0" fillId="0" borderId="16" xfId="0" applyFill="1" applyBorder="1" applyAlignment="1" applyProtection="1">
      <alignment horizontal="center" wrapText="1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/>
      <protection locked="0"/>
    </xf>
    <xf numFmtId="0" fontId="3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4" fontId="2" fillId="0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32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gskanc@mail.ru" TargetMode="External" /><Relationship Id="rId2" Type="http://schemas.openxmlformats.org/officeDocument/2006/relationships/hyperlink" Target="mailto:murmansk_len_priem@mail.ru" TargetMode="External" /><Relationship Id="rId3" Type="http://schemas.openxmlformats.org/officeDocument/2006/relationships/hyperlink" Target="mailto:murmansk_okt_priem@mail.ru" TargetMode="External" /><Relationship Id="rId4" Type="http://schemas.openxmlformats.org/officeDocument/2006/relationships/hyperlink" Target="mailto:murmansk_perv_priem@mail.ru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5:L23"/>
  <sheetViews>
    <sheetView zoomScaleSheetLayoutView="50" zoomScalePageLayoutView="0" workbookViewId="0" topLeftCell="B1">
      <selection activeCell="F9" sqref="F9"/>
    </sheetView>
  </sheetViews>
  <sheetFormatPr defaultColWidth="9.125" defaultRowHeight="12.75"/>
  <cols>
    <col min="1" max="4" width="9.125" style="13" customWidth="1"/>
    <col min="5" max="5" width="17.25390625" style="13" customWidth="1"/>
    <col min="6" max="16384" width="9.125" style="13" customWidth="1"/>
  </cols>
  <sheetData>
    <row r="5" spans="5:8" ht="18.75">
      <c r="E5" s="338" t="s">
        <v>32</v>
      </c>
      <c r="F5" s="338"/>
      <c r="G5" s="338"/>
      <c r="H5" s="338"/>
    </row>
    <row r="6" spans="2:11" ht="44.25" customHeight="1">
      <c r="B6" s="339" t="s">
        <v>845</v>
      </c>
      <c r="C6" s="340"/>
      <c r="D6" s="340"/>
      <c r="E6" s="340"/>
      <c r="F6" s="340"/>
      <c r="G6" s="340"/>
      <c r="H6" s="340"/>
      <c r="I6" s="340"/>
      <c r="J6" s="340"/>
      <c r="K6" s="340"/>
    </row>
    <row r="7" ht="18.75">
      <c r="F7" s="13" t="s">
        <v>730</v>
      </c>
    </row>
    <row r="11" ht="18.75">
      <c r="B11" s="13" t="s">
        <v>409</v>
      </c>
    </row>
    <row r="12" spans="2:11" ht="18.75">
      <c r="B12" s="14" t="s">
        <v>352</v>
      </c>
      <c r="C12" s="333" t="s">
        <v>417</v>
      </c>
      <c r="D12" s="334"/>
      <c r="E12" s="334"/>
      <c r="F12" s="334"/>
      <c r="G12" s="334"/>
      <c r="H12" s="334"/>
      <c r="I12" s="334"/>
      <c r="J12" s="334"/>
      <c r="K12" s="334"/>
    </row>
    <row r="13" spans="2:11" ht="18.75">
      <c r="B13" s="14" t="s">
        <v>353</v>
      </c>
      <c r="C13" s="333" t="s">
        <v>735</v>
      </c>
      <c r="D13" s="334"/>
      <c r="E13" s="334"/>
      <c r="F13" s="334"/>
      <c r="G13" s="334"/>
      <c r="H13" s="334"/>
      <c r="I13" s="334"/>
      <c r="J13" s="334"/>
      <c r="K13" s="334"/>
    </row>
    <row r="14" spans="2:11" ht="18.75">
      <c r="B14" s="14" t="s">
        <v>410</v>
      </c>
      <c r="C14" s="333" t="s">
        <v>210</v>
      </c>
      <c r="D14" s="334"/>
      <c r="E14" s="334"/>
      <c r="F14" s="334"/>
      <c r="G14" s="334"/>
      <c r="H14" s="334"/>
      <c r="I14" s="334"/>
      <c r="J14" s="334"/>
      <c r="K14" s="334"/>
    </row>
    <row r="15" spans="2:11" ht="18.75">
      <c r="B15" s="14" t="s">
        <v>411</v>
      </c>
      <c r="C15" s="333" t="s">
        <v>675</v>
      </c>
      <c r="D15" s="334"/>
      <c r="E15" s="334"/>
      <c r="F15" s="334"/>
      <c r="G15" s="334"/>
      <c r="H15" s="334"/>
      <c r="I15" s="334"/>
      <c r="J15" s="334"/>
      <c r="K15" s="334"/>
    </row>
    <row r="16" spans="2:11" ht="18.75">
      <c r="B16" s="14" t="s">
        <v>412</v>
      </c>
      <c r="C16" s="333" t="s">
        <v>736</v>
      </c>
      <c r="D16" s="334"/>
      <c r="E16" s="334"/>
      <c r="F16" s="334"/>
      <c r="G16" s="334"/>
      <c r="H16" s="334"/>
      <c r="I16" s="334"/>
      <c r="J16" s="334"/>
      <c r="K16" s="334"/>
    </row>
    <row r="17" spans="2:12" ht="18.75">
      <c r="B17" s="14" t="s">
        <v>463</v>
      </c>
      <c r="C17" s="333" t="s">
        <v>737</v>
      </c>
      <c r="D17" s="335"/>
      <c r="E17" s="335"/>
      <c r="F17" s="335"/>
      <c r="G17" s="335"/>
      <c r="H17" s="335"/>
      <c r="I17" s="335"/>
      <c r="J17" s="335"/>
      <c r="K17" s="335"/>
      <c r="L17" s="335"/>
    </row>
    <row r="18" spans="2:11" ht="18.75">
      <c r="B18" s="14" t="s">
        <v>464</v>
      </c>
      <c r="C18" s="333" t="s">
        <v>343</v>
      </c>
      <c r="D18" s="334"/>
      <c r="E18" s="334"/>
      <c r="F18" s="334"/>
      <c r="G18" s="334"/>
      <c r="H18" s="334"/>
      <c r="I18" s="334"/>
      <c r="J18" s="334"/>
      <c r="K18" s="334"/>
    </row>
    <row r="19" spans="2:11" ht="18.75">
      <c r="B19" s="14" t="s">
        <v>465</v>
      </c>
      <c r="C19" s="333" t="s">
        <v>738</v>
      </c>
      <c r="D19" s="334"/>
      <c r="E19" s="334"/>
      <c r="F19" s="334"/>
      <c r="G19" s="334"/>
      <c r="H19" s="334"/>
      <c r="I19" s="334"/>
      <c r="J19" s="334"/>
      <c r="K19" s="334"/>
    </row>
    <row r="20" spans="2:11" ht="18.75">
      <c r="B20" s="14" t="s">
        <v>499</v>
      </c>
      <c r="C20" s="333" t="s">
        <v>680</v>
      </c>
      <c r="D20" s="337"/>
      <c r="E20" s="337"/>
      <c r="F20" s="337"/>
      <c r="G20" s="337"/>
      <c r="H20" s="337"/>
      <c r="I20" s="337"/>
      <c r="J20" s="337"/>
      <c r="K20" s="337"/>
    </row>
    <row r="21" spans="2:11" ht="18.75">
      <c r="B21" s="14" t="s">
        <v>659</v>
      </c>
      <c r="C21" s="336" t="s">
        <v>746</v>
      </c>
      <c r="D21" s="336"/>
      <c r="E21" s="336"/>
      <c r="F21" s="336"/>
      <c r="G21" s="336"/>
      <c r="H21" s="336"/>
      <c r="I21" s="336"/>
      <c r="J21" s="336"/>
      <c r="K21" s="336"/>
    </row>
    <row r="22" ht="18.75">
      <c r="B22" s="14"/>
    </row>
    <row r="23" ht="18.75">
      <c r="B23" s="14"/>
    </row>
  </sheetData>
  <sheetProtection/>
  <mergeCells count="12">
    <mergeCell ref="E5:H5"/>
    <mergeCell ref="C15:K15"/>
    <mergeCell ref="B6:K6"/>
    <mergeCell ref="C12:K12"/>
    <mergeCell ref="C13:K13"/>
    <mergeCell ref="C14:K14"/>
    <mergeCell ref="C16:K16"/>
    <mergeCell ref="C18:K18"/>
    <mergeCell ref="C17:L17"/>
    <mergeCell ref="C21:K21"/>
    <mergeCell ref="C20:K20"/>
    <mergeCell ref="C19:K19"/>
  </mergeCells>
  <hyperlinks>
    <hyperlink ref="C12" location="'Общие сведения'!C6" display="Общие сведения об ОУ"/>
    <hyperlink ref="C14" location="Контингент!D30" display="Сведения о контингенте обучающихся в ОУ"/>
    <hyperlink ref="C16" location="Инфраструктура!D7" display="Сведения о потреблении коммунальных услуг"/>
    <hyperlink ref="C18:C21" location="Инфраструктура!D7" display="Сведения о потреблении коммунальных услуг"/>
    <hyperlink ref="C17" location="Оборудование!D7" display="Сведения об оборудовании ОУ"/>
    <hyperlink ref="C18" location="'Коммунальные услуги'!D7" display="Сведения о потреблении коммунальных услуг"/>
    <hyperlink ref="C19" location="Износ!D6" display="Сведения о стоимости и износе материальных средств ОУ"/>
    <hyperlink ref="C20" location="Расходы!E10" display="Сведения о расходах ОУ"/>
    <hyperlink ref="C13" location="'Общие сведения'!C6" display="Общие сведения об ОУ"/>
    <hyperlink ref="C15" location="Руководители!D7" display="Сведения о руководящих работниках ОУ"/>
  </hyperlinks>
  <printOptions/>
  <pageMargins left="0.7874015748031497" right="0.5905511811023623" top="0.5905511811023623" bottom="0.5905511811023623" header="0.5118110236220472" footer="0.5118110236220472"/>
  <pageSetup horizontalDpi="1200" verticalDpi="12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U224"/>
  <sheetViews>
    <sheetView zoomScalePageLayoutView="0" workbookViewId="0" topLeftCell="A1">
      <selection activeCell="A1" sqref="A1:U65"/>
    </sheetView>
  </sheetViews>
  <sheetFormatPr defaultColWidth="9.00390625" defaultRowHeight="12.75"/>
  <cols>
    <col min="1" max="1" width="7.875" style="0" bestFit="1" customWidth="1"/>
    <col min="2" max="2" width="50.125" style="0" customWidth="1"/>
    <col min="3" max="3" width="6.25390625" style="0" hidden="1" customWidth="1"/>
    <col min="4" max="4" width="11.00390625" style="0" hidden="1" customWidth="1"/>
    <col min="5" max="5" width="0.12890625" style="0" hidden="1" customWidth="1"/>
    <col min="6" max="6" width="14.25390625" style="0" hidden="1" customWidth="1"/>
    <col min="7" max="7" width="12.25390625" style="0" hidden="1" customWidth="1"/>
    <col min="8" max="8" width="14.00390625" style="0" hidden="1" customWidth="1"/>
    <col min="9" max="9" width="14.125" style="0" hidden="1" customWidth="1"/>
    <col min="10" max="10" width="11.75390625" style="0" hidden="1" customWidth="1"/>
    <col min="11" max="11" width="15.125" style="263" customWidth="1"/>
    <col min="12" max="12" width="15.00390625" style="263" customWidth="1"/>
    <col min="13" max="13" width="11.625" style="263" customWidth="1"/>
    <col min="14" max="15" width="13.125" style="0" customWidth="1"/>
    <col min="16" max="16" width="14.75390625" style="0" customWidth="1"/>
    <col min="17" max="17" width="14.00390625" style="0" customWidth="1"/>
    <col min="18" max="18" width="14.375" style="0" bestFit="1" customWidth="1"/>
    <col min="19" max="19" width="15.75390625" style="0" customWidth="1"/>
    <col min="20" max="20" width="15.375" style="0" customWidth="1"/>
    <col min="21" max="21" width="16.125" style="0" customWidth="1"/>
  </cols>
  <sheetData>
    <row r="1" spans="1:13" ht="15.75">
      <c r="A1" s="401"/>
      <c r="B1" s="401"/>
      <c r="C1" s="401"/>
      <c r="D1" s="401"/>
      <c r="E1" s="6"/>
      <c r="F1" s="6"/>
      <c r="G1" s="6"/>
      <c r="K1" s="144"/>
      <c r="L1" s="144"/>
      <c r="M1" s="144"/>
    </row>
    <row r="2" spans="1:13" ht="18.75">
      <c r="A2" s="338" t="s">
        <v>200</v>
      </c>
      <c r="B2" s="338"/>
      <c r="C2" s="338"/>
      <c r="D2" s="338"/>
      <c r="E2" s="337"/>
      <c r="F2" s="337"/>
      <c r="G2" s="337"/>
      <c r="K2" s="144"/>
      <c r="L2" s="144"/>
      <c r="M2" s="144"/>
    </row>
    <row r="3" spans="1:21" ht="15" customHeight="1">
      <c r="A3" s="350" t="s">
        <v>840</v>
      </c>
      <c r="B3" s="350"/>
      <c r="C3" s="350"/>
      <c r="D3" s="350"/>
      <c r="E3" s="335"/>
      <c r="F3" s="335"/>
      <c r="G3" s="335"/>
      <c r="K3" s="144"/>
      <c r="L3" s="144"/>
      <c r="M3" s="144"/>
      <c r="Q3" s="306"/>
      <c r="U3" s="306"/>
    </row>
    <row r="4" spans="1:13" ht="12.75">
      <c r="A4" s="351" t="s">
        <v>287</v>
      </c>
      <c r="B4" s="351"/>
      <c r="C4" s="351"/>
      <c r="D4" s="351"/>
      <c r="E4" s="335"/>
      <c r="F4" s="335"/>
      <c r="G4" s="335"/>
      <c r="K4" s="144"/>
      <c r="L4" s="144"/>
      <c r="M4" s="144"/>
    </row>
    <row r="5" spans="1:13" ht="15.75">
      <c r="A5" s="1"/>
      <c r="B5" s="86"/>
      <c r="C5" s="1"/>
      <c r="D5" s="1"/>
      <c r="K5" s="144"/>
      <c r="L5" s="144"/>
      <c r="M5" s="144"/>
    </row>
    <row r="6" spans="1:21" ht="68.25" customHeight="1">
      <c r="A6" s="26" t="s">
        <v>313</v>
      </c>
      <c r="B6" s="26" t="s">
        <v>354</v>
      </c>
      <c r="C6" s="26" t="s">
        <v>355</v>
      </c>
      <c r="D6" s="27" t="s">
        <v>356</v>
      </c>
      <c r="E6" s="15" t="s">
        <v>357</v>
      </c>
      <c r="F6" s="15" t="s">
        <v>667</v>
      </c>
      <c r="G6" s="207" t="s">
        <v>820</v>
      </c>
      <c r="H6" s="244" t="s">
        <v>218</v>
      </c>
      <c r="I6" s="244" t="s">
        <v>219</v>
      </c>
      <c r="J6" s="254" t="s">
        <v>443</v>
      </c>
      <c r="K6" s="244" t="s">
        <v>637</v>
      </c>
      <c r="L6" s="244" t="s">
        <v>638</v>
      </c>
      <c r="M6" s="254" t="s">
        <v>443</v>
      </c>
      <c r="N6" s="244" t="s">
        <v>784</v>
      </c>
      <c r="O6" s="244" t="s">
        <v>785</v>
      </c>
      <c r="P6" s="244" t="s">
        <v>652</v>
      </c>
      <c r="Q6" s="254" t="s">
        <v>443</v>
      </c>
      <c r="R6" s="244" t="s">
        <v>260</v>
      </c>
      <c r="S6" s="244" t="s">
        <v>261</v>
      </c>
      <c r="T6" s="254" t="s">
        <v>652</v>
      </c>
      <c r="U6" s="254" t="s">
        <v>443</v>
      </c>
    </row>
    <row r="7" spans="1:21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255">
        <v>11</v>
      </c>
      <c r="I7" s="256">
        <v>12</v>
      </c>
      <c r="J7" s="256">
        <v>13</v>
      </c>
      <c r="K7" s="255">
        <v>11</v>
      </c>
      <c r="L7" s="256">
        <v>12</v>
      </c>
      <c r="M7" s="256">
        <v>13</v>
      </c>
      <c r="N7" s="255">
        <v>11</v>
      </c>
      <c r="O7" s="256">
        <v>12</v>
      </c>
      <c r="P7" s="256">
        <v>12</v>
      </c>
      <c r="Q7" s="256">
        <v>13</v>
      </c>
      <c r="R7" s="255"/>
      <c r="S7" s="256"/>
      <c r="T7" s="256"/>
      <c r="U7" s="256"/>
    </row>
    <row r="8" spans="1:21" ht="15.75">
      <c r="A8" s="16" t="s">
        <v>352</v>
      </c>
      <c r="B8" s="17" t="s">
        <v>533</v>
      </c>
      <c r="C8" s="16">
        <v>200</v>
      </c>
      <c r="D8" s="16">
        <v>20000</v>
      </c>
      <c r="E8" s="160">
        <v>2158104.8</v>
      </c>
      <c r="F8" s="160">
        <v>1018258.4</v>
      </c>
      <c r="G8" s="18"/>
      <c r="H8" s="247">
        <f>H9+H18+H39+H43</f>
        <v>2841677.0900000003</v>
      </c>
      <c r="I8" s="247">
        <f>I9+I18+I39+I43</f>
        <v>1908272.961</v>
      </c>
      <c r="J8" s="247">
        <v>96.7</v>
      </c>
      <c r="K8" s="247">
        <f>K9+K18+K39+K43</f>
        <v>3428805.2316300003</v>
      </c>
      <c r="L8" s="247">
        <f>L9+L18+L39+L43</f>
        <v>2240176.443</v>
      </c>
      <c r="M8" s="247">
        <v>95.72</v>
      </c>
      <c r="N8" s="247">
        <f>N9+N18+N39+N43</f>
        <v>3381113.1570000006</v>
      </c>
      <c r="O8" s="247">
        <f>O9+O18+O39+O43</f>
        <v>3381073.1970000006</v>
      </c>
      <c r="P8" s="247">
        <f>P9+P18+P39+P43</f>
        <v>3347986.54</v>
      </c>
      <c r="Q8" s="247">
        <f>P8/N8*100</f>
        <v>99.0202452428598</v>
      </c>
      <c r="R8" s="247">
        <f>R9+R18+R39+R43</f>
        <v>3511634.65</v>
      </c>
      <c r="S8" s="247">
        <f>S9+S18+S39+S43</f>
        <v>3511532.6599999997</v>
      </c>
      <c r="T8" s="247">
        <f>T9+T18+T39+T43</f>
        <v>3454734.7600000002</v>
      </c>
      <c r="U8" s="247">
        <f>T8/R8*100</f>
        <v>98.37967511796822</v>
      </c>
    </row>
    <row r="9" spans="1:21" ht="15.75">
      <c r="A9" s="12" t="s">
        <v>358</v>
      </c>
      <c r="B9" s="19" t="s">
        <v>359</v>
      </c>
      <c r="C9" s="12">
        <v>210</v>
      </c>
      <c r="D9" s="12">
        <v>21000</v>
      </c>
      <c r="E9" s="206">
        <f>E10+E17+E13</f>
        <v>84315.69999999998</v>
      </c>
      <c r="F9" s="206">
        <f>F10+F17+F13</f>
        <v>84315.69999999998</v>
      </c>
      <c r="G9" s="206">
        <f>G10+G17+G13</f>
        <v>96.7</v>
      </c>
      <c r="H9" s="248">
        <f>H10+H13+H17</f>
        <v>126497.47999999998</v>
      </c>
      <c r="I9" s="248">
        <f>I10+I13+I17</f>
        <v>126497.47999999998</v>
      </c>
      <c r="J9" s="248">
        <v>100</v>
      </c>
      <c r="K9" s="248">
        <f>K10+K13+K17</f>
        <v>144515.337</v>
      </c>
      <c r="L9" s="248">
        <f>L10+L13+L17</f>
        <v>144515.337</v>
      </c>
      <c r="M9" s="248">
        <v>99.66</v>
      </c>
      <c r="N9" s="248">
        <f>N10+N13+N17</f>
        <v>149344.03</v>
      </c>
      <c r="O9" s="248">
        <f>O10+O13+O17</f>
        <v>149344.03</v>
      </c>
      <c r="P9" s="248">
        <f>P10+P13+P17</f>
        <v>148528.45</v>
      </c>
      <c r="Q9" s="248">
        <f>P9/O9*100</f>
        <v>99.45389179600953</v>
      </c>
      <c r="R9" s="248">
        <f>R10+R13+R17</f>
        <v>156073.41</v>
      </c>
      <c r="S9" s="248">
        <f>S10+S13+S17</f>
        <v>156073.41</v>
      </c>
      <c r="T9" s="248">
        <f>T10+T13+T17</f>
        <v>155925.93</v>
      </c>
      <c r="U9" s="248">
        <f>T9/S9*100</f>
        <v>99.90550600515488</v>
      </c>
    </row>
    <row r="10" spans="1:21" ht="15.75">
      <c r="A10" s="3" t="s">
        <v>360</v>
      </c>
      <c r="B10" s="41" t="s">
        <v>534</v>
      </c>
      <c r="C10" s="3">
        <v>211</v>
      </c>
      <c r="D10" s="3">
        <v>21100</v>
      </c>
      <c r="E10" s="161">
        <v>65752.9</v>
      </c>
      <c r="F10" s="161">
        <v>65752.9</v>
      </c>
      <c r="G10" s="11"/>
      <c r="H10" s="264">
        <f>H11</f>
        <v>95077.51</v>
      </c>
      <c r="I10" s="264">
        <f>I11</f>
        <v>95077.51</v>
      </c>
      <c r="J10" s="29">
        <v>100</v>
      </c>
      <c r="K10" s="264">
        <f>K11+K12</f>
        <v>108524.98999999999</v>
      </c>
      <c r="L10" s="264">
        <f>L11+L12</f>
        <v>108524.98999999999</v>
      </c>
      <c r="M10" s="29">
        <v>100</v>
      </c>
      <c r="N10" s="264">
        <v>112121.1</v>
      </c>
      <c r="O10" s="264">
        <v>112121.1</v>
      </c>
      <c r="P10" s="264">
        <v>112121.1</v>
      </c>
      <c r="Q10" s="264">
        <f>P10/O10*100</f>
        <v>100</v>
      </c>
      <c r="R10" s="257">
        <v>116669.46</v>
      </c>
      <c r="S10" s="257">
        <v>116669.46</v>
      </c>
      <c r="T10" s="257">
        <v>116663.34</v>
      </c>
      <c r="U10" s="248">
        <f aca="true" t="shared" si="0" ref="U10:U17">T10/S10*100</f>
        <v>99.99475441130866</v>
      </c>
    </row>
    <row r="11" spans="1:21" ht="31.5">
      <c r="A11" s="4" t="s">
        <v>535</v>
      </c>
      <c r="B11" s="9" t="s">
        <v>813</v>
      </c>
      <c r="C11" s="4"/>
      <c r="D11" s="4" t="s">
        <v>536</v>
      </c>
      <c r="E11" s="162">
        <v>65752.9</v>
      </c>
      <c r="F11" s="162">
        <v>65752.9</v>
      </c>
      <c r="G11" s="28">
        <v>100</v>
      </c>
      <c r="H11" s="264">
        <v>95077.51</v>
      </c>
      <c r="I11" s="264">
        <v>95077.51</v>
      </c>
      <c r="J11" s="29">
        <v>100</v>
      </c>
      <c r="K11" s="264">
        <f>106711.98+20.87+1513.01+279.13</f>
        <v>108524.98999999999</v>
      </c>
      <c r="L11" s="264">
        <f>106711.98+20.87+1513.01+279.13</f>
        <v>108524.98999999999</v>
      </c>
      <c r="M11" s="29">
        <v>100</v>
      </c>
      <c r="N11" s="264">
        <v>112121.1</v>
      </c>
      <c r="O11" s="264">
        <v>112121.1</v>
      </c>
      <c r="P11" s="264">
        <v>112121.1</v>
      </c>
      <c r="Q11" s="264">
        <f>P11/N11*100</f>
        <v>100</v>
      </c>
      <c r="R11" s="257">
        <v>116669.46</v>
      </c>
      <c r="S11" s="257">
        <v>116669.46</v>
      </c>
      <c r="T11" s="257">
        <v>116663.34</v>
      </c>
      <c r="U11" s="248">
        <f t="shared" si="0"/>
        <v>99.99475441130866</v>
      </c>
    </row>
    <row r="12" spans="1:21" ht="31.5">
      <c r="A12" s="4" t="s">
        <v>537</v>
      </c>
      <c r="B12" s="9" t="s">
        <v>538</v>
      </c>
      <c r="C12" s="4"/>
      <c r="D12" s="4" t="s">
        <v>539</v>
      </c>
      <c r="E12" s="24" t="s">
        <v>911</v>
      </c>
      <c r="F12" s="24" t="s">
        <v>911</v>
      </c>
      <c r="G12" s="28" t="s">
        <v>911</v>
      </c>
      <c r="H12" s="29"/>
      <c r="I12" s="29"/>
      <c r="J12" s="33"/>
      <c r="K12" s="29"/>
      <c r="L12" s="29"/>
      <c r="M12" s="33"/>
      <c r="N12" s="264"/>
      <c r="O12" s="264"/>
      <c r="P12" s="264"/>
      <c r="Q12" s="264"/>
      <c r="R12" s="220"/>
      <c r="S12" s="220"/>
      <c r="T12" s="218"/>
      <c r="U12" s="248"/>
    </row>
    <row r="13" spans="1:21" ht="15.75">
      <c r="A13" s="3" t="s">
        <v>361</v>
      </c>
      <c r="B13" s="41" t="s">
        <v>540</v>
      </c>
      <c r="C13" s="3">
        <v>212</v>
      </c>
      <c r="D13" s="3">
        <v>21200</v>
      </c>
      <c r="E13" s="161">
        <v>1661.4</v>
      </c>
      <c r="F13" s="161">
        <v>1661.4</v>
      </c>
      <c r="G13" s="11"/>
      <c r="H13" s="265">
        <f>H16</f>
        <v>2706.54</v>
      </c>
      <c r="I13" s="265">
        <f>I16</f>
        <v>2706.54</v>
      </c>
      <c r="J13" s="21">
        <v>84.19</v>
      </c>
      <c r="K13" s="265">
        <v>3192.3</v>
      </c>
      <c r="L13" s="265">
        <v>3192.3</v>
      </c>
      <c r="M13" s="21">
        <v>99.3</v>
      </c>
      <c r="N13" s="265">
        <f>18+3246.9</f>
        <v>3264.9</v>
      </c>
      <c r="O13" s="265">
        <v>3264.9</v>
      </c>
      <c r="P13" s="265">
        <v>2931.75</v>
      </c>
      <c r="Q13" s="264">
        <f>P13/O13*100</f>
        <v>89.79601212900855</v>
      </c>
      <c r="R13" s="259">
        <v>3698.33</v>
      </c>
      <c r="S13" s="259">
        <v>3698.33</v>
      </c>
      <c r="T13" s="259">
        <v>3684.5</v>
      </c>
      <c r="U13" s="248">
        <f t="shared" si="0"/>
        <v>99.62604743221941</v>
      </c>
    </row>
    <row r="14" spans="1:21" ht="15.75">
      <c r="A14" s="10" t="s">
        <v>541</v>
      </c>
      <c r="B14" s="9" t="s">
        <v>814</v>
      </c>
      <c r="C14" s="4"/>
      <c r="D14" s="4" t="s">
        <v>815</v>
      </c>
      <c r="E14" s="24" t="s">
        <v>911</v>
      </c>
      <c r="F14" s="24" t="s">
        <v>911</v>
      </c>
      <c r="G14" s="28" t="s">
        <v>911</v>
      </c>
      <c r="H14" s="29"/>
      <c r="I14" s="29"/>
      <c r="J14" s="29">
        <v>0</v>
      </c>
      <c r="K14" s="29"/>
      <c r="L14" s="29"/>
      <c r="M14" s="29"/>
      <c r="N14" s="264"/>
      <c r="O14" s="264"/>
      <c r="P14" s="264"/>
      <c r="Q14" s="264"/>
      <c r="R14" s="220"/>
      <c r="S14" s="220"/>
      <c r="T14" s="220"/>
      <c r="U14" s="248"/>
    </row>
    <row r="15" spans="1:21" ht="37.5" customHeight="1">
      <c r="A15" s="4" t="s">
        <v>543</v>
      </c>
      <c r="B15" s="9" t="s">
        <v>545</v>
      </c>
      <c r="C15" s="4"/>
      <c r="D15" s="4" t="s">
        <v>542</v>
      </c>
      <c r="E15" s="24" t="s">
        <v>911</v>
      </c>
      <c r="F15" s="24" t="s">
        <v>911</v>
      </c>
      <c r="G15" s="28" t="s">
        <v>911</v>
      </c>
      <c r="H15" s="29"/>
      <c r="I15" s="29"/>
      <c r="J15" s="29"/>
      <c r="K15" s="29"/>
      <c r="L15" s="29"/>
      <c r="M15" s="29"/>
      <c r="N15" s="264"/>
      <c r="O15" s="264"/>
      <c r="P15" s="264"/>
      <c r="Q15" s="264"/>
      <c r="R15" s="220"/>
      <c r="S15" s="220"/>
      <c r="T15" s="220"/>
      <c r="U15" s="248"/>
    </row>
    <row r="16" spans="1:21" ht="15.75">
      <c r="A16" s="4" t="s">
        <v>544</v>
      </c>
      <c r="B16" s="9" t="s">
        <v>546</v>
      </c>
      <c r="C16" s="4"/>
      <c r="D16" s="4" t="s">
        <v>816</v>
      </c>
      <c r="E16" s="162">
        <v>1661.4</v>
      </c>
      <c r="F16" s="162">
        <v>1661.4</v>
      </c>
      <c r="G16" s="28">
        <v>95.9</v>
      </c>
      <c r="H16" s="264">
        <v>2706.54</v>
      </c>
      <c r="I16" s="264">
        <v>2706.54</v>
      </c>
      <c r="J16" s="29">
        <v>84.19</v>
      </c>
      <c r="K16" s="264">
        <f>19.3+3173</f>
        <v>3192.3</v>
      </c>
      <c r="L16" s="264">
        <f>19.3+3173</f>
        <v>3192.3</v>
      </c>
      <c r="M16" s="29">
        <v>99.3</v>
      </c>
      <c r="N16" s="264">
        <f>3246.9+18</f>
        <v>3264.9</v>
      </c>
      <c r="O16" s="264">
        <f>3246.9+18</f>
        <v>3264.9</v>
      </c>
      <c r="P16" s="264">
        <v>2931.75</v>
      </c>
      <c r="Q16" s="264">
        <f>P16/O16*100</f>
        <v>89.79601212900855</v>
      </c>
      <c r="R16" s="257">
        <v>3698.33</v>
      </c>
      <c r="S16" s="257">
        <v>3698.33</v>
      </c>
      <c r="T16" s="257">
        <v>3684.5</v>
      </c>
      <c r="U16" s="248">
        <f t="shared" si="0"/>
        <v>99.62604743221941</v>
      </c>
    </row>
    <row r="17" spans="1:21" ht="15.75">
      <c r="A17" s="3" t="s">
        <v>362</v>
      </c>
      <c r="B17" s="41" t="s">
        <v>581</v>
      </c>
      <c r="C17" s="3">
        <v>213</v>
      </c>
      <c r="D17" s="3">
        <v>21300</v>
      </c>
      <c r="E17" s="162">
        <v>16901.4</v>
      </c>
      <c r="F17" s="162">
        <v>16901.4</v>
      </c>
      <c r="G17" s="28">
        <v>96.7</v>
      </c>
      <c r="H17" s="242">
        <v>28713.43</v>
      </c>
      <c r="I17" s="264">
        <v>28713.43</v>
      </c>
      <c r="J17" s="29">
        <v>99.95</v>
      </c>
      <c r="K17" s="242">
        <f>32229.33+6.3+456.93+84.297+21.19</f>
        <v>32798.047000000006</v>
      </c>
      <c r="L17" s="264">
        <f>32692.56+84.297+21.19</f>
        <v>32798.047000000006</v>
      </c>
      <c r="M17" s="29">
        <v>98.6</v>
      </c>
      <c r="N17" s="242">
        <v>33958.03</v>
      </c>
      <c r="O17" s="264">
        <v>33958.03</v>
      </c>
      <c r="P17" s="264">
        <v>33475.6</v>
      </c>
      <c r="Q17" s="264">
        <f>P17/O17*100</f>
        <v>98.57933454914787</v>
      </c>
      <c r="R17" s="260">
        <v>35705.62</v>
      </c>
      <c r="S17" s="260">
        <v>35705.62</v>
      </c>
      <c r="T17" s="257">
        <v>35578.09</v>
      </c>
      <c r="U17" s="248">
        <f t="shared" si="0"/>
        <v>99.6428293361101</v>
      </c>
    </row>
    <row r="18" spans="1:21" ht="15.75">
      <c r="A18" s="12" t="s">
        <v>363</v>
      </c>
      <c r="B18" s="19" t="s">
        <v>582</v>
      </c>
      <c r="C18" s="12">
        <v>220</v>
      </c>
      <c r="D18" s="12">
        <v>22000</v>
      </c>
      <c r="E18" s="163">
        <v>19102.4</v>
      </c>
      <c r="F18" s="163">
        <v>15511.7</v>
      </c>
      <c r="G18" s="20"/>
      <c r="H18" s="249">
        <f>H19+H20+H23+H24+H25+H32</f>
        <v>21063.75</v>
      </c>
      <c r="I18" s="249">
        <f>I19+I20+I23+I24+I25+I32</f>
        <v>20919</v>
      </c>
      <c r="J18" s="250">
        <v>79.92</v>
      </c>
      <c r="K18" s="249">
        <f>K19+K20+K23+K24+K25+K32</f>
        <v>21735.266</v>
      </c>
      <c r="L18" s="249">
        <f>L19+L20+L23+L24+L25+L32</f>
        <v>21044.629999999997</v>
      </c>
      <c r="M18" s="250">
        <v>82.72</v>
      </c>
      <c r="N18" s="249">
        <f>N19+N20+N23+N24+N25+N32</f>
        <v>19533.707000000002</v>
      </c>
      <c r="O18" s="249">
        <f>O19+O20+O23+O24+O25+O32</f>
        <v>19533.707000000002</v>
      </c>
      <c r="P18" s="249">
        <f>P19+P20+P23+P24+P25+P32</f>
        <v>18194.96</v>
      </c>
      <c r="Q18" s="290">
        <f>P18/N18*100</f>
        <v>93.14647752216206</v>
      </c>
      <c r="R18" s="249">
        <f>R19+R20+R23+R24+R25+R32</f>
        <v>20050.629999999997</v>
      </c>
      <c r="S18" s="249">
        <f>S19+S20+S23+S24+S25+S32</f>
        <v>19948.84</v>
      </c>
      <c r="T18" s="249">
        <f>T19+T20+T23+T24+T25+T32</f>
        <v>19038.28</v>
      </c>
      <c r="U18" s="206">
        <f>T18/R18*100</f>
        <v>94.95103146384926</v>
      </c>
    </row>
    <row r="19" spans="1:21" ht="15.75">
      <c r="A19" s="3" t="s">
        <v>364</v>
      </c>
      <c r="B19" s="41" t="s">
        <v>587</v>
      </c>
      <c r="C19" s="3">
        <v>221</v>
      </c>
      <c r="D19" s="3">
        <v>22100</v>
      </c>
      <c r="E19" s="201">
        <v>5959.8</v>
      </c>
      <c r="F19" s="201">
        <v>4484.8</v>
      </c>
      <c r="G19" s="203">
        <v>52.8</v>
      </c>
      <c r="H19" s="264">
        <v>4047.8</v>
      </c>
      <c r="I19" s="264">
        <v>4025.52</v>
      </c>
      <c r="J19" s="29">
        <v>78.38</v>
      </c>
      <c r="K19" s="264">
        <f>2012.36+8946.276</f>
        <v>10958.636</v>
      </c>
      <c r="L19" s="264">
        <f>2012.36+8301.5</f>
        <v>10313.86</v>
      </c>
      <c r="M19" s="21">
        <v>68.67</v>
      </c>
      <c r="N19" s="264">
        <v>4097.7</v>
      </c>
      <c r="O19" s="264">
        <v>4097.7</v>
      </c>
      <c r="P19" s="264">
        <v>3898.35</v>
      </c>
      <c r="Q19" s="264">
        <f>P19/N19*100</f>
        <v>95.13507577421481</v>
      </c>
      <c r="R19" s="257">
        <f>4465.61</f>
        <v>4465.61</v>
      </c>
      <c r="S19" s="257">
        <f>4465.61</f>
        <v>4465.61</v>
      </c>
      <c r="T19" s="257">
        <v>4097.68</v>
      </c>
      <c r="U19" s="248">
        <f>T19/S19*100</f>
        <v>91.76081207270677</v>
      </c>
    </row>
    <row r="20" spans="1:21" ht="15.75">
      <c r="A20" s="3" t="s">
        <v>365</v>
      </c>
      <c r="B20" s="41" t="s">
        <v>588</v>
      </c>
      <c r="C20" s="3">
        <v>222</v>
      </c>
      <c r="D20" s="3">
        <v>22200</v>
      </c>
      <c r="E20" s="11">
        <v>0</v>
      </c>
      <c r="F20" s="11">
        <v>0</v>
      </c>
      <c r="G20" s="11">
        <v>0</v>
      </c>
      <c r="H20" s="266">
        <v>0</v>
      </c>
      <c r="I20" s="266">
        <v>0</v>
      </c>
      <c r="J20" s="267">
        <v>0</v>
      </c>
      <c r="K20" s="266">
        <v>0</v>
      </c>
      <c r="L20" s="266">
        <v>0</v>
      </c>
      <c r="M20" s="267">
        <v>0</v>
      </c>
      <c r="N20" s="266">
        <v>0</v>
      </c>
      <c r="O20" s="266">
        <v>0</v>
      </c>
      <c r="P20" s="266"/>
      <c r="Q20" s="264">
        <v>0</v>
      </c>
      <c r="R20" s="266">
        <v>0</v>
      </c>
      <c r="S20" s="266">
        <v>0</v>
      </c>
      <c r="T20" s="330">
        <v>0</v>
      </c>
      <c r="U20" s="248"/>
    </row>
    <row r="21" spans="1:21" ht="15.75">
      <c r="A21" s="4" t="s">
        <v>589</v>
      </c>
      <c r="B21" s="9" t="s">
        <v>814</v>
      </c>
      <c r="C21" s="4"/>
      <c r="D21" s="4" t="s">
        <v>590</v>
      </c>
      <c r="E21" s="24" t="s">
        <v>911</v>
      </c>
      <c r="F21" s="24" t="s">
        <v>911</v>
      </c>
      <c r="G21" s="28" t="s">
        <v>911</v>
      </c>
      <c r="H21" s="268"/>
      <c r="I21" s="268"/>
      <c r="J21" s="29"/>
      <c r="K21" s="268"/>
      <c r="L21" s="268"/>
      <c r="M21" s="29"/>
      <c r="N21" s="268"/>
      <c r="O21" s="268"/>
      <c r="P21" s="268"/>
      <c r="Q21" s="264"/>
      <c r="R21" s="218"/>
      <c r="S21" s="218"/>
      <c r="T21" s="220"/>
      <c r="U21" s="248"/>
    </row>
    <row r="22" spans="1:21" ht="15.75">
      <c r="A22" s="4" t="s">
        <v>591</v>
      </c>
      <c r="B22" s="9" t="s">
        <v>592</v>
      </c>
      <c r="C22" s="4"/>
      <c r="D22" s="4" t="s">
        <v>817</v>
      </c>
      <c r="E22" s="24" t="s">
        <v>911</v>
      </c>
      <c r="F22" s="24" t="s">
        <v>911</v>
      </c>
      <c r="G22" s="28" t="s">
        <v>911</v>
      </c>
      <c r="H22" s="268"/>
      <c r="I22" s="268"/>
      <c r="J22" s="29"/>
      <c r="K22" s="268"/>
      <c r="L22" s="268"/>
      <c r="M22" s="29"/>
      <c r="N22" s="268"/>
      <c r="O22" s="268"/>
      <c r="P22" s="268"/>
      <c r="Q22" s="264"/>
      <c r="R22" s="218"/>
      <c r="S22" s="218"/>
      <c r="T22" s="220"/>
      <c r="U22" s="248"/>
    </row>
    <row r="23" spans="1:21" ht="18.75" customHeight="1">
      <c r="A23" s="3" t="s">
        <v>366</v>
      </c>
      <c r="B23" s="41" t="s">
        <v>818</v>
      </c>
      <c r="C23" s="3">
        <v>223</v>
      </c>
      <c r="D23" s="3">
        <v>22300</v>
      </c>
      <c r="E23" s="161">
        <v>2003.2</v>
      </c>
      <c r="F23" s="161">
        <v>2003.2</v>
      </c>
      <c r="G23" s="11">
        <v>91.4</v>
      </c>
      <c r="H23" s="265">
        <v>2456.9</v>
      </c>
      <c r="I23" s="265">
        <v>2456.9</v>
      </c>
      <c r="J23" s="269">
        <v>94.56</v>
      </c>
      <c r="K23" s="265">
        <v>2712.3</v>
      </c>
      <c r="L23" s="265">
        <v>2712.3</v>
      </c>
      <c r="M23" s="269">
        <v>90.94</v>
      </c>
      <c r="N23" s="265">
        <v>2742.22</v>
      </c>
      <c r="O23" s="265">
        <v>2742.22</v>
      </c>
      <c r="P23" s="265">
        <v>2510.83</v>
      </c>
      <c r="Q23" s="264">
        <f>P23/N23*100</f>
        <v>91.56194616041017</v>
      </c>
      <c r="R23" s="259">
        <v>2789.4</v>
      </c>
      <c r="S23" s="259">
        <v>2789.4</v>
      </c>
      <c r="T23" s="257">
        <v>2561.28</v>
      </c>
      <c r="U23" s="248">
        <f>T23/S23*100</f>
        <v>91.82189718218973</v>
      </c>
    </row>
    <row r="24" spans="1:21" ht="18.75" customHeight="1">
      <c r="A24" s="3" t="s">
        <v>367</v>
      </c>
      <c r="B24" s="41" t="s">
        <v>819</v>
      </c>
      <c r="C24" s="3">
        <v>224</v>
      </c>
      <c r="D24" s="3">
        <v>22400</v>
      </c>
      <c r="E24" s="161">
        <v>3261</v>
      </c>
      <c r="F24" s="161">
        <v>3261</v>
      </c>
      <c r="G24" s="11">
        <v>100</v>
      </c>
      <c r="H24" s="265">
        <v>2306.31</v>
      </c>
      <c r="I24" s="265">
        <v>2306.31</v>
      </c>
      <c r="J24" s="21">
        <v>97.82</v>
      </c>
      <c r="K24" s="265">
        <v>2570.31</v>
      </c>
      <c r="L24" s="265">
        <v>2570.31</v>
      </c>
      <c r="M24" s="21">
        <v>100</v>
      </c>
      <c r="N24" s="265">
        <v>2524.237</v>
      </c>
      <c r="O24" s="265">
        <v>2524.237</v>
      </c>
      <c r="P24" s="265">
        <v>2524.24</v>
      </c>
      <c r="Q24" s="264">
        <f>P24/N24*100</f>
        <v>100.00011884779438</v>
      </c>
      <c r="R24" s="259">
        <v>2500.9</v>
      </c>
      <c r="S24" s="259">
        <v>2500.9</v>
      </c>
      <c r="T24" s="257">
        <v>2500.9</v>
      </c>
      <c r="U24" s="248">
        <f>T24/S24*100</f>
        <v>100</v>
      </c>
    </row>
    <row r="25" spans="1:21" ht="31.5">
      <c r="A25" s="3" t="s">
        <v>368</v>
      </c>
      <c r="B25" s="41" t="s">
        <v>593</v>
      </c>
      <c r="C25" s="3">
        <v>225</v>
      </c>
      <c r="D25" s="3">
        <v>22500</v>
      </c>
      <c r="E25" s="161">
        <v>2311.9</v>
      </c>
      <c r="F25" s="161">
        <v>2311.9</v>
      </c>
      <c r="G25" s="11"/>
      <c r="H25" s="265">
        <v>3302.4</v>
      </c>
      <c r="I25" s="265">
        <v>3180.87</v>
      </c>
      <c r="J25" s="269">
        <v>96.24</v>
      </c>
      <c r="K25" s="265">
        <v>2897.88</v>
      </c>
      <c r="L25" s="265">
        <v>2897.88</v>
      </c>
      <c r="M25" s="269">
        <v>99.84</v>
      </c>
      <c r="N25" s="265">
        <v>2466.63</v>
      </c>
      <c r="O25" s="265">
        <v>2466.63</v>
      </c>
      <c r="P25" s="265">
        <v>2466.63</v>
      </c>
      <c r="Q25" s="264">
        <f>P25/N25*100</f>
        <v>100</v>
      </c>
      <c r="R25" s="259">
        <f>2644.3</f>
        <v>2644.3</v>
      </c>
      <c r="S25" s="259">
        <f>2644.3</f>
        <v>2644.3</v>
      </c>
      <c r="T25" s="257">
        <f>2644.3</f>
        <v>2644.3</v>
      </c>
      <c r="U25" s="248">
        <f>T25/S25*100</f>
        <v>100</v>
      </c>
    </row>
    <row r="26" spans="1:21" ht="31.5">
      <c r="A26" s="4" t="s">
        <v>369</v>
      </c>
      <c r="B26" s="9" t="s">
        <v>594</v>
      </c>
      <c r="C26" s="4"/>
      <c r="D26" s="4" t="s">
        <v>595</v>
      </c>
      <c r="E26" s="162">
        <v>1622.3</v>
      </c>
      <c r="F26" s="162">
        <v>1622.3</v>
      </c>
      <c r="G26" s="28">
        <v>100</v>
      </c>
      <c r="H26" s="270"/>
      <c r="I26" s="270"/>
      <c r="J26" s="270"/>
      <c r="K26" s="270"/>
      <c r="L26" s="270"/>
      <c r="M26" s="270"/>
      <c r="N26" s="270"/>
      <c r="O26" s="270"/>
      <c r="P26" s="270"/>
      <c r="Q26" s="264"/>
      <c r="R26" s="219"/>
      <c r="S26" s="219"/>
      <c r="T26" s="257"/>
      <c r="U26" s="248"/>
    </row>
    <row r="27" spans="1:21" ht="31.5">
      <c r="A27" s="4" t="s">
        <v>370</v>
      </c>
      <c r="B27" s="9" t="s">
        <v>596</v>
      </c>
      <c r="C27" s="4"/>
      <c r="D27" s="4" t="s">
        <v>597</v>
      </c>
      <c r="E27" s="24">
        <v>121.4</v>
      </c>
      <c r="F27" s="24">
        <v>121.4</v>
      </c>
      <c r="G27" s="28">
        <v>100</v>
      </c>
      <c r="H27" s="270"/>
      <c r="I27" s="270"/>
      <c r="J27" s="270"/>
      <c r="K27" s="270"/>
      <c r="L27" s="270"/>
      <c r="M27" s="270"/>
      <c r="N27" s="270"/>
      <c r="O27" s="270"/>
      <c r="P27" s="270"/>
      <c r="Q27" s="264"/>
      <c r="R27" s="219"/>
      <c r="S27" s="219"/>
      <c r="T27" s="257"/>
      <c r="U27" s="248"/>
    </row>
    <row r="28" spans="1:21" ht="78.75">
      <c r="A28" s="4" t="s">
        <v>371</v>
      </c>
      <c r="B28" s="9" t="s">
        <v>823</v>
      </c>
      <c r="C28" s="4"/>
      <c r="D28" s="4" t="s">
        <v>598</v>
      </c>
      <c r="E28" s="24">
        <v>43.9</v>
      </c>
      <c r="F28" s="24">
        <v>43.9</v>
      </c>
      <c r="G28" s="28">
        <v>100</v>
      </c>
      <c r="H28" s="270"/>
      <c r="I28" s="270"/>
      <c r="J28" s="270"/>
      <c r="K28" s="270"/>
      <c r="L28" s="270"/>
      <c r="M28" s="270"/>
      <c r="N28" s="270"/>
      <c r="O28" s="270"/>
      <c r="P28" s="270"/>
      <c r="Q28" s="264"/>
      <c r="R28" s="219"/>
      <c r="S28" s="219"/>
      <c r="T28" s="257"/>
      <c r="U28" s="248"/>
    </row>
    <row r="29" spans="1:21" ht="78.75">
      <c r="A29" s="4" t="s">
        <v>372</v>
      </c>
      <c r="B29" s="9" t="s">
        <v>824</v>
      </c>
      <c r="C29" s="4"/>
      <c r="D29" s="4" t="s">
        <v>599</v>
      </c>
      <c r="E29" s="24">
        <v>122.2</v>
      </c>
      <c r="F29" s="24">
        <v>122.2</v>
      </c>
      <c r="G29" s="28">
        <v>100</v>
      </c>
      <c r="H29" s="270"/>
      <c r="I29" s="270"/>
      <c r="J29" s="270"/>
      <c r="K29" s="270"/>
      <c r="L29" s="270"/>
      <c r="M29" s="270"/>
      <c r="N29" s="270"/>
      <c r="O29" s="270"/>
      <c r="P29" s="270"/>
      <c r="Q29" s="264"/>
      <c r="R29" s="219"/>
      <c r="S29" s="219"/>
      <c r="T29" s="257"/>
      <c r="U29" s="248"/>
    </row>
    <row r="30" spans="1:21" ht="15.75">
      <c r="A30" s="4"/>
      <c r="B30" s="9"/>
      <c r="C30" s="4"/>
      <c r="D30" s="4" t="s">
        <v>821</v>
      </c>
      <c r="E30" s="24"/>
      <c r="F30" s="24"/>
      <c r="G30" s="28"/>
      <c r="H30" s="29"/>
      <c r="I30" s="29"/>
      <c r="J30" s="270"/>
      <c r="K30" s="29"/>
      <c r="L30" s="29"/>
      <c r="M30" s="270"/>
      <c r="N30" s="29"/>
      <c r="O30" s="29"/>
      <c r="P30" s="29"/>
      <c r="Q30" s="264"/>
      <c r="R30" s="220"/>
      <c r="S30" s="220"/>
      <c r="T30" s="257"/>
      <c r="U30" s="248"/>
    </row>
    <row r="31" spans="1:21" ht="15.75">
      <c r="A31" s="4" t="s">
        <v>373</v>
      </c>
      <c r="B31" s="9" t="s">
        <v>600</v>
      </c>
      <c r="C31" s="4"/>
      <c r="D31" s="4" t="s">
        <v>825</v>
      </c>
      <c r="E31" s="24">
        <v>402.1</v>
      </c>
      <c r="F31" s="24">
        <v>402.1</v>
      </c>
      <c r="G31" s="28">
        <v>73.3</v>
      </c>
      <c r="H31" s="264"/>
      <c r="I31" s="264"/>
      <c r="J31" s="270"/>
      <c r="K31" s="264"/>
      <c r="L31" s="264"/>
      <c r="M31" s="270"/>
      <c r="N31" s="264"/>
      <c r="O31" s="264"/>
      <c r="P31" s="264"/>
      <c r="Q31" s="264"/>
      <c r="R31" s="257"/>
      <c r="S31" s="257"/>
      <c r="T31" s="257"/>
      <c r="U31" s="248"/>
    </row>
    <row r="32" spans="1:21" ht="15.75">
      <c r="A32" s="3" t="s">
        <v>374</v>
      </c>
      <c r="B32" s="41" t="s">
        <v>601</v>
      </c>
      <c r="C32" s="3">
        <v>226</v>
      </c>
      <c r="D32" s="3">
        <v>22600</v>
      </c>
      <c r="E32" s="202">
        <v>5566.5</v>
      </c>
      <c r="F32" s="202">
        <v>3450.8</v>
      </c>
      <c r="G32" s="25"/>
      <c r="H32" s="265">
        <v>8950.34</v>
      </c>
      <c r="I32" s="265">
        <v>8949.4</v>
      </c>
      <c r="J32" s="269">
        <v>70.21</v>
      </c>
      <c r="K32" s="265">
        <v>2596.14</v>
      </c>
      <c r="L32" s="265">
        <v>2550.28</v>
      </c>
      <c r="M32" s="269">
        <v>98.23</v>
      </c>
      <c r="N32" s="265">
        <v>7702.92</v>
      </c>
      <c r="O32" s="265">
        <v>7702.92</v>
      </c>
      <c r="P32" s="265">
        <v>6794.91</v>
      </c>
      <c r="Q32" s="264">
        <f>P32/N32*100</f>
        <v>88.21213254194514</v>
      </c>
      <c r="R32" s="259">
        <v>7650.42</v>
      </c>
      <c r="S32" s="259">
        <v>7548.63</v>
      </c>
      <c r="T32" s="259">
        <v>7234.12</v>
      </c>
      <c r="U32" s="248">
        <f>T32/S32*100</f>
        <v>95.8335486041838</v>
      </c>
    </row>
    <row r="33" spans="1:21" ht="47.25">
      <c r="A33" s="4" t="s">
        <v>375</v>
      </c>
      <c r="B33" s="9" t="s">
        <v>826</v>
      </c>
      <c r="C33" s="4"/>
      <c r="D33" s="4" t="s">
        <v>602</v>
      </c>
      <c r="E33" s="24" t="s">
        <v>911</v>
      </c>
      <c r="F33" s="24" t="s">
        <v>911</v>
      </c>
      <c r="G33" s="24" t="s">
        <v>911</v>
      </c>
      <c r="H33" s="264"/>
      <c r="I33" s="264"/>
      <c r="J33" s="270"/>
      <c r="K33" s="264"/>
      <c r="L33" s="264"/>
      <c r="M33" s="270"/>
      <c r="N33" s="264"/>
      <c r="O33" s="264"/>
      <c r="P33" s="264"/>
      <c r="Q33" s="264"/>
      <c r="R33" s="257"/>
      <c r="S33" s="257"/>
      <c r="T33" s="257"/>
      <c r="U33" s="248"/>
    </row>
    <row r="34" spans="1:21" ht="15.75">
      <c r="A34" s="4" t="s">
        <v>376</v>
      </c>
      <c r="B34" s="9" t="s">
        <v>609</v>
      </c>
      <c r="C34" s="4"/>
      <c r="D34" s="4" t="s">
        <v>603</v>
      </c>
      <c r="E34" s="24" t="s">
        <v>911</v>
      </c>
      <c r="F34" s="24" t="s">
        <v>911</v>
      </c>
      <c r="G34" s="24" t="s">
        <v>911</v>
      </c>
      <c r="H34" s="264"/>
      <c r="I34" s="264"/>
      <c r="J34" s="270"/>
      <c r="K34" s="264"/>
      <c r="L34" s="264"/>
      <c r="M34" s="270"/>
      <c r="N34" s="264"/>
      <c r="O34" s="264"/>
      <c r="P34" s="264"/>
      <c r="Q34" s="264"/>
      <c r="R34" s="257"/>
      <c r="S34" s="257"/>
      <c r="T34" s="257"/>
      <c r="U34" s="248"/>
    </row>
    <row r="35" spans="1:21" ht="15.75">
      <c r="A35" s="4" t="s">
        <v>377</v>
      </c>
      <c r="B35" s="9" t="s">
        <v>521</v>
      </c>
      <c r="C35" s="4"/>
      <c r="D35" s="4" t="s">
        <v>604</v>
      </c>
      <c r="E35" s="162">
        <v>1212.4</v>
      </c>
      <c r="F35" s="162">
        <v>1212.4</v>
      </c>
      <c r="G35" s="24">
        <v>100</v>
      </c>
      <c r="H35" s="264"/>
      <c r="I35" s="264"/>
      <c r="J35" s="270"/>
      <c r="K35" s="264"/>
      <c r="L35" s="264"/>
      <c r="M35" s="270"/>
      <c r="N35" s="264"/>
      <c r="O35" s="264"/>
      <c r="P35" s="264"/>
      <c r="Q35" s="264"/>
      <c r="R35" s="257"/>
      <c r="S35" s="257"/>
      <c r="T35" s="257"/>
      <c r="U35" s="248"/>
    </row>
    <row r="36" spans="1:21" ht="15.75">
      <c r="A36" s="4" t="s">
        <v>378</v>
      </c>
      <c r="B36" s="9" t="s">
        <v>814</v>
      </c>
      <c r="C36" s="4"/>
      <c r="D36" s="4" t="s">
        <v>605</v>
      </c>
      <c r="E36" s="24" t="s">
        <v>911</v>
      </c>
      <c r="F36" s="24" t="s">
        <v>911</v>
      </c>
      <c r="G36" s="28" t="s">
        <v>911</v>
      </c>
      <c r="H36" s="264"/>
      <c r="I36" s="264"/>
      <c r="J36" s="270"/>
      <c r="K36" s="264"/>
      <c r="L36" s="264"/>
      <c r="M36" s="270"/>
      <c r="N36" s="264"/>
      <c r="O36" s="264"/>
      <c r="P36" s="264"/>
      <c r="Q36" s="264"/>
      <c r="R36" s="257"/>
      <c r="S36" s="257"/>
      <c r="T36" s="257"/>
      <c r="U36" s="248"/>
    </row>
    <row r="37" spans="1:21" ht="15.75">
      <c r="A37" s="4" t="s">
        <v>379</v>
      </c>
      <c r="B37" s="9" t="s">
        <v>606</v>
      </c>
      <c r="C37" s="4"/>
      <c r="D37" s="4" t="s">
        <v>607</v>
      </c>
      <c r="E37" s="24">
        <v>328.3</v>
      </c>
      <c r="F37" s="24">
        <v>328.3</v>
      </c>
      <c r="G37" s="28">
        <v>100</v>
      </c>
      <c r="H37" s="270"/>
      <c r="I37" s="270"/>
      <c r="J37" s="270"/>
      <c r="K37" s="270"/>
      <c r="L37" s="270"/>
      <c r="M37" s="270"/>
      <c r="N37" s="270"/>
      <c r="O37" s="270"/>
      <c r="P37" s="270"/>
      <c r="Q37" s="264"/>
      <c r="R37" s="219"/>
      <c r="S37" s="219"/>
      <c r="T37" s="257"/>
      <c r="U37" s="248"/>
    </row>
    <row r="38" spans="1:21" ht="15.75">
      <c r="A38" s="4" t="s">
        <v>608</v>
      </c>
      <c r="B38" s="9" t="s">
        <v>610</v>
      </c>
      <c r="C38" s="4"/>
      <c r="D38" s="4" t="s">
        <v>827</v>
      </c>
      <c r="E38" s="162">
        <v>4025.8</v>
      </c>
      <c r="F38" s="162">
        <v>1910.1</v>
      </c>
      <c r="G38" s="28">
        <v>97.5</v>
      </c>
      <c r="H38" s="264"/>
      <c r="I38" s="264"/>
      <c r="J38" s="270"/>
      <c r="K38" s="264"/>
      <c r="L38" s="264"/>
      <c r="M38" s="270"/>
      <c r="N38" s="264"/>
      <c r="O38" s="264"/>
      <c r="P38" s="264"/>
      <c r="Q38" s="264"/>
      <c r="R38" s="257"/>
      <c r="S38" s="257"/>
      <c r="T38" s="257"/>
      <c r="U38" s="248"/>
    </row>
    <row r="39" spans="1:21" ht="15.75">
      <c r="A39" s="12" t="s">
        <v>380</v>
      </c>
      <c r="B39" s="19" t="s">
        <v>612</v>
      </c>
      <c r="C39" s="12">
        <v>260</v>
      </c>
      <c r="D39" s="12">
        <v>26000</v>
      </c>
      <c r="E39" s="163">
        <v>2071464.5</v>
      </c>
      <c r="F39" s="163">
        <v>935208.8</v>
      </c>
      <c r="G39" s="20"/>
      <c r="H39" s="249">
        <f>H41+H42</f>
        <v>2693369.1900000004</v>
      </c>
      <c r="I39" s="249">
        <f>I41+I42</f>
        <v>1760109.811</v>
      </c>
      <c r="J39" s="250">
        <v>96.94</v>
      </c>
      <c r="K39" s="249">
        <f>K41+K42</f>
        <v>3261821.21863</v>
      </c>
      <c r="L39" s="249">
        <f>L41+L42</f>
        <v>2074166.3660000002</v>
      </c>
      <c r="M39" s="250">
        <v>95.64</v>
      </c>
      <c r="N39" s="249">
        <f>N41+N42</f>
        <v>3211679.72</v>
      </c>
      <c r="O39" s="249">
        <f>O41+O42</f>
        <v>3211679.72</v>
      </c>
      <c r="P39" s="249">
        <f>P41+P42</f>
        <v>3180769.02</v>
      </c>
      <c r="Q39" s="290">
        <f>P39/N39*100</f>
        <v>99.03755347061816</v>
      </c>
      <c r="R39" s="249">
        <f>R41+R42</f>
        <v>3334482.42</v>
      </c>
      <c r="S39" s="249">
        <f>S41+S42</f>
        <v>3334482.2199999997</v>
      </c>
      <c r="T39" s="249">
        <f>T41+T42</f>
        <v>3279372.39</v>
      </c>
      <c r="U39" s="206">
        <f>T39/R39*100</f>
        <v>98.34726883940206</v>
      </c>
    </row>
    <row r="40" spans="1:21" ht="47.25">
      <c r="A40" s="3" t="s">
        <v>381</v>
      </c>
      <c r="B40" s="41" t="s">
        <v>614</v>
      </c>
      <c r="C40" s="3">
        <v>261</v>
      </c>
      <c r="D40" s="3">
        <v>26100</v>
      </c>
      <c r="E40" s="24" t="s">
        <v>911</v>
      </c>
      <c r="F40" s="24" t="s">
        <v>911</v>
      </c>
      <c r="G40" s="24" t="s">
        <v>911</v>
      </c>
      <c r="H40" s="268"/>
      <c r="I40" s="268"/>
      <c r="J40" s="270"/>
      <c r="K40" s="268"/>
      <c r="L40" s="268"/>
      <c r="M40" s="270"/>
      <c r="N40" s="268"/>
      <c r="O40" s="268"/>
      <c r="P40" s="268"/>
      <c r="Q40" s="264"/>
      <c r="R40" s="218"/>
      <c r="S40" s="218"/>
      <c r="T40" s="219"/>
      <c r="U40" s="248"/>
    </row>
    <row r="41" spans="1:21" ht="15.75">
      <c r="A41" s="3" t="s">
        <v>611</v>
      </c>
      <c r="B41" s="41" t="s">
        <v>828</v>
      </c>
      <c r="C41" s="3">
        <v>262</v>
      </c>
      <c r="D41" s="3">
        <v>26200</v>
      </c>
      <c r="E41" s="162">
        <v>2033528.4</v>
      </c>
      <c r="F41" s="162">
        <v>935208.8</v>
      </c>
      <c r="G41" s="24" t="s">
        <v>911</v>
      </c>
      <c r="H41" s="268">
        <v>2557872.49</v>
      </c>
      <c r="I41" s="264">
        <v>1624613.111</v>
      </c>
      <c r="J41" s="270">
        <v>98.12</v>
      </c>
      <c r="K41" s="268">
        <v>3025184.67694</v>
      </c>
      <c r="L41" s="264">
        <v>1843184.32841</v>
      </c>
      <c r="M41" s="270">
        <v>95.51</v>
      </c>
      <c r="N41" s="268">
        <v>2929733.77</v>
      </c>
      <c r="O41" s="264">
        <v>2929733.77</v>
      </c>
      <c r="P41" s="264">
        <v>2900401.02</v>
      </c>
      <c r="Q41" s="264">
        <f>P41/N41*100</f>
        <v>98.99879127924991</v>
      </c>
      <c r="R41" s="218">
        <v>3015463.2</v>
      </c>
      <c r="S41" s="257">
        <v>3015463</v>
      </c>
      <c r="T41" s="257">
        <v>2976870.77</v>
      </c>
      <c r="U41" s="248">
        <f aca="true" t="shared" si="1" ref="U41:U47">T41/S41*100</f>
        <v>98.7201889063139</v>
      </c>
    </row>
    <row r="42" spans="1:21" ht="47.25">
      <c r="A42" s="3" t="s">
        <v>829</v>
      </c>
      <c r="B42" s="41" t="s">
        <v>615</v>
      </c>
      <c r="C42" s="3">
        <v>263</v>
      </c>
      <c r="D42" s="3">
        <v>26300</v>
      </c>
      <c r="E42" s="162">
        <v>37936.1</v>
      </c>
      <c r="F42" s="24">
        <v>0</v>
      </c>
      <c r="G42" s="24" t="s">
        <v>911</v>
      </c>
      <c r="H42" s="264">
        <v>135496.7</v>
      </c>
      <c r="I42" s="264">
        <v>135496.7</v>
      </c>
      <c r="J42" s="270">
        <v>74.72</v>
      </c>
      <c r="K42" s="264">
        <v>236636.54169</v>
      </c>
      <c r="L42" s="264">
        <v>230982.03759</v>
      </c>
      <c r="M42" s="270">
        <v>97.3</v>
      </c>
      <c r="N42" s="264">
        <v>281945.95</v>
      </c>
      <c r="O42" s="264">
        <v>281945.95</v>
      </c>
      <c r="P42" s="264">
        <v>280368</v>
      </c>
      <c r="Q42" s="264">
        <f>P42/N42*100</f>
        <v>99.44033599347676</v>
      </c>
      <c r="R42" s="257">
        <v>319019.22</v>
      </c>
      <c r="S42" s="257">
        <v>319019.22</v>
      </c>
      <c r="T42" s="257">
        <v>302501.62</v>
      </c>
      <c r="U42" s="248">
        <f t="shared" si="1"/>
        <v>94.82238092112445</v>
      </c>
    </row>
    <row r="43" spans="1:21" ht="15.75">
      <c r="A43" s="12" t="s">
        <v>382</v>
      </c>
      <c r="B43" s="19" t="s">
        <v>616</v>
      </c>
      <c r="C43" s="12">
        <v>290</v>
      </c>
      <c r="D43" s="12">
        <v>29000</v>
      </c>
      <c r="E43" s="20">
        <v>123.6</v>
      </c>
      <c r="F43" s="20">
        <v>123.6</v>
      </c>
      <c r="G43" s="20"/>
      <c r="H43" s="250">
        <v>746.67</v>
      </c>
      <c r="I43" s="250">
        <v>746.67</v>
      </c>
      <c r="J43" s="251">
        <v>66.29</v>
      </c>
      <c r="K43" s="250">
        <f>530.37+198+5.04</f>
        <v>733.41</v>
      </c>
      <c r="L43" s="250">
        <f>247.33+197.74+5.04</f>
        <v>450.11000000000007</v>
      </c>
      <c r="M43" s="251">
        <v>60.79</v>
      </c>
      <c r="N43" s="250">
        <v>555.7</v>
      </c>
      <c r="O43" s="250">
        <v>515.74</v>
      </c>
      <c r="P43" s="250">
        <v>494.11</v>
      </c>
      <c r="Q43" s="290">
        <f>P43/N43*100</f>
        <v>88.91668166276767</v>
      </c>
      <c r="R43" s="249">
        <f>R44+R45+R46+R47</f>
        <v>1028.19</v>
      </c>
      <c r="S43" s="249">
        <f>S44+S45+S46+S47</f>
        <v>1028.19</v>
      </c>
      <c r="T43" s="249">
        <f>T44+T45+T46+T47</f>
        <v>398.16</v>
      </c>
      <c r="U43" s="248">
        <f t="shared" si="1"/>
        <v>38.72436028360517</v>
      </c>
    </row>
    <row r="44" spans="1:21" ht="63">
      <c r="A44" s="4" t="s">
        <v>383</v>
      </c>
      <c r="B44" s="9" t="s">
        <v>619</v>
      </c>
      <c r="C44" s="4"/>
      <c r="D44" s="4" t="s">
        <v>620</v>
      </c>
      <c r="E44" s="24">
        <v>123.6</v>
      </c>
      <c r="F44" s="24">
        <v>123.6</v>
      </c>
      <c r="G44" s="28">
        <v>100</v>
      </c>
      <c r="H44" s="270"/>
      <c r="I44" s="270"/>
      <c r="J44" s="29"/>
      <c r="K44" s="270"/>
      <c r="L44" s="270"/>
      <c r="M44" s="29"/>
      <c r="N44" s="270"/>
      <c r="O44" s="270"/>
      <c r="P44" s="270"/>
      <c r="Q44" s="264"/>
      <c r="R44" s="219"/>
      <c r="S44" s="219"/>
      <c r="T44" s="220"/>
      <c r="U44" s="248"/>
    </row>
    <row r="45" spans="1:21" ht="15.75">
      <c r="A45" s="4" t="s">
        <v>384</v>
      </c>
      <c r="B45" s="9" t="s">
        <v>621</v>
      </c>
      <c r="C45" s="4"/>
      <c r="D45" s="4" t="s">
        <v>622</v>
      </c>
      <c r="E45" s="24" t="s">
        <v>911</v>
      </c>
      <c r="F45" s="24" t="s">
        <v>911</v>
      </c>
      <c r="G45" s="28" t="s">
        <v>911</v>
      </c>
      <c r="H45" s="271"/>
      <c r="I45" s="271"/>
      <c r="J45" s="33"/>
      <c r="K45" s="271"/>
      <c r="L45" s="271"/>
      <c r="M45" s="33"/>
      <c r="N45" s="271"/>
      <c r="O45" s="271"/>
      <c r="P45" s="271"/>
      <c r="Q45" s="264"/>
      <c r="R45" s="219">
        <v>203.99</v>
      </c>
      <c r="S45" s="219">
        <v>203.99</v>
      </c>
      <c r="T45" s="220">
        <v>127.15</v>
      </c>
      <c r="U45" s="248">
        <f t="shared" si="1"/>
        <v>62.33148683759008</v>
      </c>
    </row>
    <row r="46" spans="1:21" ht="78.75">
      <c r="A46" s="4" t="s">
        <v>830</v>
      </c>
      <c r="B46" s="9" t="s">
        <v>831</v>
      </c>
      <c r="C46" s="4"/>
      <c r="D46" s="4">
        <v>290.99</v>
      </c>
      <c r="E46" s="24" t="s">
        <v>911</v>
      </c>
      <c r="F46" s="24" t="s">
        <v>911</v>
      </c>
      <c r="G46" s="28" t="s">
        <v>911</v>
      </c>
      <c r="H46" s="271"/>
      <c r="I46" s="271"/>
      <c r="J46" s="33"/>
      <c r="K46" s="271"/>
      <c r="L46" s="271"/>
      <c r="M46" s="33"/>
      <c r="N46" s="271"/>
      <c r="O46" s="271"/>
      <c r="P46" s="271"/>
      <c r="Q46" s="264"/>
      <c r="R46" s="219">
        <v>13.8</v>
      </c>
      <c r="S46" s="219">
        <v>13.8</v>
      </c>
      <c r="T46" s="220">
        <v>3.96</v>
      </c>
      <c r="U46" s="248">
        <f t="shared" si="1"/>
        <v>28.695652173913043</v>
      </c>
    </row>
    <row r="47" spans="1:21" ht="15.75">
      <c r="A47" s="4" t="s">
        <v>832</v>
      </c>
      <c r="B47" s="9" t="s">
        <v>623</v>
      </c>
      <c r="C47" s="4"/>
      <c r="D47" s="4" t="s">
        <v>833</v>
      </c>
      <c r="E47" s="24" t="s">
        <v>911</v>
      </c>
      <c r="F47" s="24" t="s">
        <v>911</v>
      </c>
      <c r="G47" s="28" t="s">
        <v>911</v>
      </c>
      <c r="H47" s="264"/>
      <c r="I47" s="271"/>
      <c r="J47" s="29"/>
      <c r="K47" s="264">
        <v>5.04</v>
      </c>
      <c r="L47" s="270">
        <v>5.04</v>
      </c>
      <c r="M47" s="29"/>
      <c r="N47" s="264"/>
      <c r="O47" s="270"/>
      <c r="P47" s="270"/>
      <c r="Q47" s="264"/>
      <c r="R47" s="257">
        <v>810.4</v>
      </c>
      <c r="S47" s="219">
        <v>810.4</v>
      </c>
      <c r="T47" s="220">
        <v>267.05</v>
      </c>
      <c r="U47" s="248">
        <f t="shared" si="1"/>
        <v>32.95286278381047</v>
      </c>
    </row>
    <row r="48" spans="1:21" ht="15.75">
      <c r="A48" s="16" t="s">
        <v>353</v>
      </c>
      <c r="B48" s="17" t="s">
        <v>624</v>
      </c>
      <c r="C48" s="16">
        <v>300</v>
      </c>
      <c r="D48" s="16">
        <v>30000</v>
      </c>
      <c r="E48" s="160">
        <v>1853</v>
      </c>
      <c r="F48" s="160">
        <v>1853</v>
      </c>
      <c r="G48" s="18"/>
      <c r="H48" s="247">
        <f>H49+H58</f>
        <v>3816.5699999999997</v>
      </c>
      <c r="I48" s="247">
        <f>I49+I58</f>
        <v>3811.84</v>
      </c>
      <c r="J48" s="247">
        <v>99.87</v>
      </c>
      <c r="K48" s="247">
        <f>K49+K58</f>
        <v>3185.06</v>
      </c>
      <c r="L48" s="247">
        <f>L49+L58</f>
        <v>3105.25</v>
      </c>
      <c r="M48" s="247">
        <v>97.49</v>
      </c>
      <c r="N48" s="247">
        <f>N49+N58</f>
        <v>2713.34</v>
      </c>
      <c r="O48" s="247">
        <f>O49+O58</f>
        <v>2713.34</v>
      </c>
      <c r="P48" s="247">
        <f>P49+P58</f>
        <v>2713.34</v>
      </c>
      <c r="Q48" s="291">
        <f>P48/N48*100</f>
        <v>100</v>
      </c>
      <c r="R48" s="247">
        <f>R49+R58</f>
        <v>2958.75</v>
      </c>
      <c r="S48" s="247">
        <f>S49+S58</f>
        <v>2754.6800000000003</v>
      </c>
      <c r="T48" s="247">
        <f>T49+T58</f>
        <v>2745.46</v>
      </c>
      <c r="U48" s="331">
        <f>T48/R48*100</f>
        <v>92.79121250528095</v>
      </c>
    </row>
    <row r="49" spans="1:21" ht="31.5">
      <c r="A49" s="12" t="s">
        <v>385</v>
      </c>
      <c r="B49" s="19" t="s">
        <v>625</v>
      </c>
      <c r="C49" s="12">
        <v>310</v>
      </c>
      <c r="D49" s="12">
        <v>31000</v>
      </c>
      <c r="E49" s="20">
        <v>204</v>
      </c>
      <c r="F49" s="20">
        <v>204</v>
      </c>
      <c r="G49" s="20"/>
      <c r="H49" s="249">
        <f>H50</f>
        <v>2354.31</v>
      </c>
      <c r="I49" s="249">
        <f>I50</f>
        <v>2354.31</v>
      </c>
      <c r="J49" s="251">
        <v>100</v>
      </c>
      <c r="K49" s="249">
        <f aca="true" t="shared" si="2" ref="K49:P49">K50</f>
        <v>1372.51</v>
      </c>
      <c r="L49" s="249">
        <f t="shared" si="2"/>
        <v>1366.26</v>
      </c>
      <c r="M49" s="249">
        <f t="shared" si="2"/>
        <v>99.54</v>
      </c>
      <c r="N49" s="249">
        <f t="shared" si="2"/>
        <v>911.09</v>
      </c>
      <c r="O49" s="249">
        <f t="shared" si="2"/>
        <v>911.09</v>
      </c>
      <c r="P49" s="249">
        <f t="shared" si="2"/>
        <v>911.09</v>
      </c>
      <c r="Q49" s="290">
        <f>P49/N49*100</f>
        <v>100</v>
      </c>
      <c r="R49" s="249">
        <f>R50</f>
        <v>1066.62</v>
      </c>
      <c r="S49" s="249">
        <f>S50</f>
        <v>868.49</v>
      </c>
      <c r="T49" s="249">
        <f>T50</f>
        <v>868.49</v>
      </c>
      <c r="U49" s="206">
        <f>T49/R49*100</f>
        <v>81.42449982186722</v>
      </c>
    </row>
    <row r="50" spans="1:21" ht="15.75">
      <c r="A50" s="21"/>
      <c r="B50" s="22"/>
      <c r="C50" s="21"/>
      <c r="D50" s="29">
        <v>310</v>
      </c>
      <c r="E50" s="25"/>
      <c r="F50" s="25"/>
      <c r="G50" s="25"/>
      <c r="H50" s="29">
        <v>2354.31</v>
      </c>
      <c r="I50" s="29">
        <v>2354.31</v>
      </c>
      <c r="J50" s="29">
        <v>100</v>
      </c>
      <c r="K50" s="29">
        <v>1372.51</v>
      </c>
      <c r="L50" s="29">
        <v>1366.26</v>
      </c>
      <c r="M50" s="29">
        <v>99.54</v>
      </c>
      <c r="N50" s="264">
        <v>911.09</v>
      </c>
      <c r="O50" s="264">
        <v>911.09</v>
      </c>
      <c r="P50" s="264">
        <v>911.09</v>
      </c>
      <c r="Q50" s="264">
        <f>P50/N50*100</f>
        <v>100</v>
      </c>
      <c r="R50" s="220">
        <v>1066.62</v>
      </c>
      <c r="S50" s="220">
        <v>868.49</v>
      </c>
      <c r="T50" s="220">
        <v>868.49</v>
      </c>
      <c r="U50" s="290">
        <f>T50/R50*100</f>
        <v>81.42449982186722</v>
      </c>
    </row>
    <row r="51" spans="1:21" ht="31.5">
      <c r="A51" s="4" t="s">
        <v>386</v>
      </c>
      <c r="B51" s="9" t="s">
        <v>834</v>
      </c>
      <c r="C51" s="4"/>
      <c r="D51" s="4" t="s">
        <v>626</v>
      </c>
      <c r="E51" s="24" t="s">
        <v>911</v>
      </c>
      <c r="F51" s="24" t="s">
        <v>911</v>
      </c>
      <c r="G51" s="24" t="s">
        <v>911</v>
      </c>
      <c r="H51" s="29"/>
      <c r="I51" s="29"/>
      <c r="J51" s="33"/>
      <c r="K51" s="29"/>
      <c r="L51" s="29"/>
      <c r="M51" s="33"/>
      <c r="N51" s="264"/>
      <c r="O51" s="264"/>
      <c r="P51" s="264"/>
      <c r="Q51" s="264"/>
      <c r="R51" s="220"/>
      <c r="S51" s="220"/>
      <c r="T51" s="258"/>
      <c r="U51" s="248"/>
    </row>
    <row r="52" spans="1:21" ht="15.75">
      <c r="A52" s="4" t="s">
        <v>387</v>
      </c>
      <c r="B52" s="9" t="s">
        <v>627</v>
      </c>
      <c r="C52" s="4"/>
      <c r="D52" s="4" t="s">
        <v>628</v>
      </c>
      <c r="E52" s="24" t="s">
        <v>911</v>
      </c>
      <c r="F52" s="24" t="s">
        <v>911</v>
      </c>
      <c r="G52" s="24" t="s">
        <v>911</v>
      </c>
      <c r="H52" s="29"/>
      <c r="I52" s="29"/>
      <c r="J52" s="33"/>
      <c r="K52" s="29"/>
      <c r="L52" s="29"/>
      <c r="M52" s="33"/>
      <c r="N52" s="264"/>
      <c r="O52" s="264"/>
      <c r="P52" s="264"/>
      <c r="Q52" s="264"/>
      <c r="R52" s="220"/>
      <c r="S52" s="220"/>
      <c r="T52" s="258"/>
      <c r="U52" s="248"/>
    </row>
    <row r="53" spans="1:21" ht="15.75">
      <c r="A53" s="4" t="s">
        <v>388</v>
      </c>
      <c r="B53" s="9" t="s">
        <v>835</v>
      </c>
      <c r="C53" s="4"/>
      <c r="D53" s="4" t="s">
        <v>629</v>
      </c>
      <c r="E53" s="24" t="s">
        <v>911</v>
      </c>
      <c r="F53" s="24" t="s">
        <v>911</v>
      </c>
      <c r="G53" s="24" t="s">
        <v>911</v>
      </c>
      <c r="H53" s="29"/>
      <c r="I53" s="29"/>
      <c r="J53" s="33"/>
      <c r="K53" s="29"/>
      <c r="L53" s="29"/>
      <c r="M53" s="33"/>
      <c r="N53" s="264"/>
      <c r="O53" s="264"/>
      <c r="P53" s="264"/>
      <c r="Q53" s="264"/>
      <c r="R53" s="220"/>
      <c r="S53" s="220"/>
      <c r="T53" s="258"/>
      <c r="U53" s="248"/>
    </row>
    <row r="54" spans="1:21" ht="15.75">
      <c r="A54" s="4" t="s">
        <v>389</v>
      </c>
      <c r="B54" s="9" t="s">
        <v>630</v>
      </c>
      <c r="C54" s="4"/>
      <c r="D54" s="4" t="s">
        <v>631</v>
      </c>
      <c r="E54" s="24">
        <v>99.8</v>
      </c>
      <c r="F54" s="24">
        <v>99.8</v>
      </c>
      <c r="G54" s="24">
        <v>100</v>
      </c>
      <c r="H54" s="29"/>
      <c r="I54" s="29"/>
      <c r="J54" s="29"/>
      <c r="K54" s="29"/>
      <c r="L54" s="29"/>
      <c r="M54" s="29"/>
      <c r="N54" s="264"/>
      <c r="O54" s="264"/>
      <c r="P54" s="264"/>
      <c r="Q54" s="264"/>
      <c r="R54" s="220"/>
      <c r="S54" s="220"/>
      <c r="T54" s="220"/>
      <c r="U54" s="248"/>
    </row>
    <row r="55" spans="1:21" ht="15.75">
      <c r="A55" s="4" t="s">
        <v>390</v>
      </c>
      <c r="B55" s="9" t="s">
        <v>632</v>
      </c>
      <c r="C55" s="4"/>
      <c r="D55" s="4" t="s">
        <v>633</v>
      </c>
      <c r="E55" s="24">
        <v>99.9</v>
      </c>
      <c r="F55" s="24">
        <v>99.9</v>
      </c>
      <c r="G55" s="24">
        <v>100</v>
      </c>
      <c r="H55" s="29"/>
      <c r="I55" s="29"/>
      <c r="J55" s="33"/>
      <c r="K55" s="29"/>
      <c r="L55" s="29"/>
      <c r="M55" s="33"/>
      <c r="N55" s="264"/>
      <c r="O55" s="264"/>
      <c r="P55" s="264"/>
      <c r="Q55" s="264"/>
      <c r="R55" s="220"/>
      <c r="S55" s="220"/>
      <c r="T55" s="258"/>
      <c r="U55" s="248"/>
    </row>
    <row r="56" spans="1:21" ht="31.5">
      <c r="A56" s="4" t="s">
        <v>391</v>
      </c>
      <c r="B56" s="9" t="s">
        <v>639</v>
      </c>
      <c r="C56" s="4"/>
      <c r="D56" s="4" t="s">
        <v>836</v>
      </c>
      <c r="E56" s="24">
        <v>4.3</v>
      </c>
      <c r="F56" s="24">
        <v>4.3</v>
      </c>
      <c r="G56" s="24">
        <v>100</v>
      </c>
      <c r="H56" s="29"/>
      <c r="I56" s="29"/>
      <c r="J56" s="33"/>
      <c r="K56" s="29"/>
      <c r="L56" s="29"/>
      <c r="M56" s="33"/>
      <c r="N56" s="264"/>
      <c r="O56" s="264"/>
      <c r="P56" s="264"/>
      <c r="Q56" s="264"/>
      <c r="R56" s="220"/>
      <c r="S56" s="220"/>
      <c r="T56" s="258"/>
      <c r="U56" s="248"/>
    </row>
    <row r="57" spans="1:21" ht="31.5">
      <c r="A57" s="12" t="s">
        <v>392</v>
      </c>
      <c r="B57" s="19" t="s">
        <v>640</v>
      </c>
      <c r="C57" s="12">
        <v>320</v>
      </c>
      <c r="D57" s="12">
        <v>32000</v>
      </c>
      <c r="E57" s="25" t="s">
        <v>911</v>
      </c>
      <c r="F57" s="25" t="s">
        <v>911</v>
      </c>
      <c r="G57" s="25" t="s">
        <v>911</v>
      </c>
      <c r="H57" s="252"/>
      <c r="I57" s="252"/>
      <c r="J57" s="253"/>
      <c r="K57" s="252"/>
      <c r="L57" s="252"/>
      <c r="M57" s="253"/>
      <c r="N57" s="252"/>
      <c r="O57" s="252"/>
      <c r="P57" s="252"/>
      <c r="Q57" s="290"/>
      <c r="R57" s="252"/>
      <c r="S57" s="252"/>
      <c r="T57" s="253"/>
      <c r="U57" s="248"/>
    </row>
    <row r="58" spans="1:21" ht="31.5">
      <c r="A58" s="12" t="s">
        <v>423</v>
      </c>
      <c r="B58" s="19" t="s">
        <v>641</v>
      </c>
      <c r="C58" s="12">
        <v>340</v>
      </c>
      <c r="D58" s="12">
        <v>34000</v>
      </c>
      <c r="E58" s="163">
        <v>1649</v>
      </c>
      <c r="F58" s="163">
        <v>1649</v>
      </c>
      <c r="G58" s="20"/>
      <c r="H58" s="249">
        <v>1462.26</v>
      </c>
      <c r="I58" s="249">
        <v>1457.53</v>
      </c>
      <c r="J58" s="251">
        <v>99.67</v>
      </c>
      <c r="K58" s="249">
        <v>1812.55</v>
      </c>
      <c r="L58" s="249">
        <v>1738.99</v>
      </c>
      <c r="M58" s="251">
        <v>95.94</v>
      </c>
      <c r="N58" s="249">
        <v>1802.25</v>
      </c>
      <c r="O58" s="249">
        <v>1802.25</v>
      </c>
      <c r="P58" s="249">
        <v>1802.25</v>
      </c>
      <c r="Q58" s="290">
        <f>P58/N58*100</f>
        <v>100</v>
      </c>
      <c r="R58" s="249">
        <v>1892.13</v>
      </c>
      <c r="S58" s="249">
        <v>1886.19</v>
      </c>
      <c r="T58" s="249">
        <v>1876.97</v>
      </c>
      <c r="U58" s="206">
        <f>T58/R58*100</f>
        <v>99.198786552721</v>
      </c>
    </row>
    <row r="59" spans="1:21" ht="15.75">
      <c r="A59" s="4" t="s">
        <v>642</v>
      </c>
      <c r="B59" s="9" t="s">
        <v>643</v>
      </c>
      <c r="C59" s="4"/>
      <c r="D59" s="4" t="s">
        <v>644</v>
      </c>
      <c r="E59" s="24">
        <v>0.5</v>
      </c>
      <c r="F59" s="24">
        <v>0.5</v>
      </c>
      <c r="G59" s="28">
        <v>100</v>
      </c>
      <c r="H59" s="264"/>
      <c r="I59" s="264"/>
      <c r="J59" s="29"/>
      <c r="K59" s="264"/>
      <c r="L59" s="264"/>
      <c r="M59" s="29"/>
      <c r="N59" s="264"/>
      <c r="O59" s="264"/>
      <c r="P59" s="264"/>
      <c r="Q59" s="264"/>
      <c r="R59" s="257"/>
      <c r="S59" s="257"/>
      <c r="T59" s="220"/>
      <c r="U59" s="248"/>
    </row>
    <row r="60" spans="1:21" ht="15.75">
      <c r="A60" s="4" t="s">
        <v>645</v>
      </c>
      <c r="B60" s="9" t="s">
        <v>393</v>
      </c>
      <c r="C60" s="4"/>
      <c r="D60" s="4" t="s">
        <v>646</v>
      </c>
      <c r="E60" s="24" t="s">
        <v>911</v>
      </c>
      <c r="F60" s="24" t="s">
        <v>911</v>
      </c>
      <c r="G60" s="28" t="s">
        <v>911</v>
      </c>
      <c r="H60" s="29"/>
      <c r="I60" s="29"/>
      <c r="J60" s="29"/>
      <c r="K60" s="29"/>
      <c r="L60" s="29"/>
      <c r="M60" s="29"/>
      <c r="N60" s="29"/>
      <c r="O60" s="29"/>
      <c r="P60" s="29"/>
      <c r="Q60" s="264"/>
      <c r="R60" s="220"/>
      <c r="S60" s="220"/>
      <c r="T60" s="220"/>
      <c r="U60" s="248"/>
    </row>
    <row r="61" spans="1:21" ht="15.75">
      <c r="A61" s="4" t="s">
        <v>647</v>
      </c>
      <c r="B61" s="9" t="s">
        <v>648</v>
      </c>
      <c r="C61" s="4"/>
      <c r="D61" s="4" t="s">
        <v>653</v>
      </c>
      <c r="E61" s="24">
        <v>342.7</v>
      </c>
      <c r="F61" s="24">
        <v>342.7</v>
      </c>
      <c r="G61" s="28">
        <v>100</v>
      </c>
      <c r="H61" s="29"/>
      <c r="I61" s="29"/>
      <c r="J61" s="29"/>
      <c r="K61" s="29"/>
      <c r="L61" s="29"/>
      <c r="M61" s="29"/>
      <c r="N61" s="29"/>
      <c r="O61" s="29"/>
      <c r="P61" s="29"/>
      <c r="Q61" s="264"/>
      <c r="R61" s="220"/>
      <c r="S61" s="220"/>
      <c r="T61" s="220"/>
      <c r="U61" s="248"/>
    </row>
    <row r="62" spans="1:21" ht="15.75">
      <c r="A62" s="4" t="s">
        <v>654</v>
      </c>
      <c r="B62" s="9" t="s">
        <v>657</v>
      </c>
      <c r="C62" s="4"/>
      <c r="D62" s="4" t="s">
        <v>655</v>
      </c>
      <c r="E62" s="24" t="s">
        <v>911</v>
      </c>
      <c r="F62" s="24" t="s">
        <v>911</v>
      </c>
      <c r="G62" s="28" t="s">
        <v>911</v>
      </c>
      <c r="H62" s="33"/>
      <c r="I62" s="33"/>
      <c r="J62" s="29"/>
      <c r="K62" s="33"/>
      <c r="L62" s="33"/>
      <c r="M62" s="29"/>
      <c r="N62" s="33"/>
      <c r="O62" s="33"/>
      <c r="P62" s="33"/>
      <c r="Q62" s="264"/>
      <c r="R62" s="258"/>
      <c r="S62" s="258"/>
      <c r="T62" s="220"/>
      <c r="U62" s="248"/>
    </row>
    <row r="63" spans="1:21" ht="31.5">
      <c r="A63" s="4" t="s">
        <v>656</v>
      </c>
      <c r="B63" s="9" t="s">
        <v>658</v>
      </c>
      <c r="C63" s="4"/>
      <c r="D63" s="4" t="s">
        <v>837</v>
      </c>
      <c r="E63" s="162">
        <v>1305.8</v>
      </c>
      <c r="F63" s="162">
        <v>1305.8</v>
      </c>
      <c r="G63" s="28">
        <v>97.7</v>
      </c>
      <c r="H63" s="29"/>
      <c r="I63" s="29"/>
      <c r="J63" s="29"/>
      <c r="K63" s="29"/>
      <c r="L63" s="29"/>
      <c r="M63" s="29"/>
      <c r="N63" s="29"/>
      <c r="O63" s="29"/>
      <c r="P63" s="29"/>
      <c r="Q63" s="264"/>
      <c r="R63" s="220"/>
      <c r="S63" s="220"/>
      <c r="T63" s="220"/>
      <c r="U63" s="248"/>
    </row>
    <row r="64" spans="1:21" ht="48" thickBot="1">
      <c r="A64" s="301" t="s">
        <v>410</v>
      </c>
      <c r="B64" s="302" t="s">
        <v>786</v>
      </c>
      <c r="C64" s="301">
        <v>242</v>
      </c>
      <c r="D64" s="301">
        <v>24200</v>
      </c>
      <c r="E64" s="303"/>
      <c r="F64" s="303"/>
      <c r="G64" s="304"/>
      <c r="H64" s="301"/>
      <c r="I64" s="301"/>
      <c r="J64" s="301"/>
      <c r="K64" s="301"/>
      <c r="L64" s="301"/>
      <c r="M64" s="301"/>
      <c r="N64" s="301">
        <v>86.5</v>
      </c>
      <c r="O64" s="301">
        <v>86.5</v>
      </c>
      <c r="P64" s="301">
        <v>50.55</v>
      </c>
      <c r="Q64" s="305">
        <f>P64/N64*100</f>
        <v>58.4393063583815</v>
      </c>
      <c r="R64" s="332">
        <v>350</v>
      </c>
      <c r="S64" s="305">
        <v>350</v>
      </c>
      <c r="T64" s="305">
        <v>310.46</v>
      </c>
      <c r="U64" s="312">
        <f>T64/S64*100</f>
        <v>88.70285714285714</v>
      </c>
    </row>
    <row r="65" spans="1:21" ht="15" customHeight="1" thickBot="1">
      <c r="A65" s="294"/>
      <c r="B65" s="295" t="s">
        <v>698</v>
      </c>
      <c r="C65" s="296"/>
      <c r="D65" s="296"/>
      <c r="E65" s="297">
        <v>2159957.8</v>
      </c>
      <c r="F65" s="297">
        <v>1020111.4</v>
      </c>
      <c r="G65" s="298">
        <v>0</v>
      </c>
      <c r="H65" s="292">
        <f>H48+H8</f>
        <v>2845493.66</v>
      </c>
      <c r="I65" s="292">
        <f>I48+I8</f>
        <v>1912084.801</v>
      </c>
      <c r="J65" s="299">
        <v>96.95</v>
      </c>
      <c r="K65" s="292">
        <f>K48+K8</f>
        <v>3431990.2916300003</v>
      </c>
      <c r="L65" s="292">
        <f>L48+L8</f>
        <v>2243281.693</v>
      </c>
      <c r="M65" s="299">
        <v>95.72</v>
      </c>
      <c r="N65" s="292">
        <f>N48+N8+N64</f>
        <v>3383912.9970000004</v>
      </c>
      <c r="O65" s="292">
        <f>O48+O8+O64</f>
        <v>3383873.0370000005</v>
      </c>
      <c r="P65" s="292">
        <f>P48+P8+P64</f>
        <v>3350750.4299999997</v>
      </c>
      <c r="Q65" s="293">
        <f>P65/N65*100</f>
        <v>99.01999350960261</v>
      </c>
      <c r="R65" s="292">
        <f>R48+R8+R64</f>
        <v>3514943.4</v>
      </c>
      <c r="S65" s="292">
        <f>S48+S8+S64</f>
        <v>3514637.34</v>
      </c>
      <c r="T65" s="292">
        <f>T48+T8+T64</f>
        <v>3457790.68</v>
      </c>
      <c r="U65" s="293">
        <f>T65/R65*100</f>
        <v>98.37400738799948</v>
      </c>
    </row>
    <row r="66" spans="11:13" ht="12.75">
      <c r="K66" s="144"/>
      <c r="L66" s="144"/>
      <c r="M66" s="144"/>
    </row>
    <row r="67" spans="11:13" ht="12.75">
      <c r="K67" s="144"/>
      <c r="L67" s="144"/>
      <c r="M67" s="144"/>
    </row>
    <row r="68" spans="11:13" ht="12.75">
      <c r="K68" s="144"/>
      <c r="L68" s="144"/>
      <c r="M68" s="144"/>
    </row>
    <row r="69" spans="11:13" ht="12.75">
      <c r="K69" s="144"/>
      <c r="L69" s="144"/>
      <c r="M69" s="144"/>
    </row>
    <row r="70" spans="11:13" ht="12.75">
      <c r="K70" s="144"/>
      <c r="L70" s="144"/>
      <c r="M70" s="144"/>
    </row>
    <row r="71" spans="11:13" ht="12.75">
      <c r="K71" s="144"/>
      <c r="L71" s="144"/>
      <c r="M71" s="144"/>
    </row>
    <row r="72" spans="11:13" ht="12.75">
      <c r="K72" s="144"/>
      <c r="L72" s="144"/>
      <c r="M72" s="144"/>
    </row>
    <row r="73" spans="11:13" ht="12.75">
      <c r="K73" s="144"/>
      <c r="L73" s="144"/>
      <c r="M73" s="144"/>
    </row>
    <row r="74" spans="11:13" ht="12.75">
      <c r="K74" s="144"/>
      <c r="L74" s="144"/>
      <c r="M74" s="144"/>
    </row>
    <row r="75" spans="11:13" ht="12.75">
      <c r="K75" s="144"/>
      <c r="L75" s="144"/>
      <c r="M75" s="144"/>
    </row>
    <row r="76" spans="11:13" ht="12.75">
      <c r="K76" s="144"/>
      <c r="L76" s="144"/>
      <c r="M76" s="144"/>
    </row>
    <row r="77" spans="11:13" ht="12.75">
      <c r="K77" s="144"/>
      <c r="L77" s="144"/>
      <c r="M77" s="144"/>
    </row>
    <row r="78" spans="11:13" ht="12.75">
      <c r="K78" s="144"/>
      <c r="L78" s="144"/>
      <c r="M78" s="144"/>
    </row>
    <row r="79" spans="11:13" ht="12.75">
      <c r="K79" s="144"/>
      <c r="L79" s="144"/>
      <c r="M79" s="144"/>
    </row>
    <row r="80" spans="11:13" ht="12.75">
      <c r="K80" s="144"/>
      <c r="L80" s="144"/>
      <c r="M80" s="144"/>
    </row>
    <row r="81" spans="11:13" ht="12.75">
      <c r="K81" s="144"/>
      <c r="L81" s="144"/>
      <c r="M81" s="144"/>
    </row>
    <row r="82" spans="11:13" ht="12.75">
      <c r="K82" s="144"/>
      <c r="L82" s="144"/>
      <c r="M82" s="144"/>
    </row>
    <row r="83" spans="11:13" ht="12.75">
      <c r="K83" s="144"/>
      <c r="L83" s="144"/>
      <c r="M83" s="144"/>
    </row>
    <row r="84" spans="11:13" ht="12.75">
      <c r="K84" s="144"/>
      <c r="L84" s="144"/>
      <c r="M84" s="144"/>
    </row>
    <row r="85" spans="11:13" ht="12.75">
      <c r="K85" s="144"/>
      <c r="L85" s="144"/>
      <c r="M85" s="144"/>
    </row>
    <row r="86" spans="11:13" ht="12.75">
      <c r="K86" s="144"/>
      <c r="L86" s="144"/>
      <c r="M86" s="144"/>
    </row>
    <row r="87" spans="11:13" ht="12.75">
      <c r="K87" s="144"/>
      <c r="L87" s="144"/>
      <c r="M87" s="144"/>
    </row>
    <row r="88" spans="11:13" ht="12.75">
      <c r="K88" s="144"/>
      <c r="L88" s="144"/>
      <c r="M88" s="144"/>
    </row>
    <row r="89" spans="11:13" ht="12.75">
      <c r="K89" s="144"/>
      <c r="L89" s="144"/>
      <c r="M89" s="144"/>
    </row>
    <row r="90" spans="11:13" ht="12.75">
      <c r="K90" s="144"/>
      <c r="L90" s="144"/>
      <c r="M90" s="144"/>
    </row>
    <row r="91" spans="11:13" ht="12.75">
      <c r="K91" s="144"/>
      <c r="L91" s="144"/>
      <c r="M91" s="144"/>
    </row>
    <row r="92" spans="11:13" ht="12.75">
      <c r="K92" s="144"/>
      <c r="L92" s="144"/>
      <c r="M92" s="144"/>
    </row>
    <row r="93" spans="11:13" ht="12.75">
      <c r="K93" s="144"/>
      <c r="L93" s="144"/>
      <c r="M93" s="144"/>
    </row>
    <row r="94" spans="11:13" ht="12.75">
      <c r="K94" s="144"/>
      <c r="L94" s="144"/>
      <c r="M94" s="144"/>
    </row>
    <row r="95" spans="11:13" ht="12.75">
      <c r="K95" s="144"/>
      <c r="L95" s="144"/>
      <c r="M95" s="144"/>
    </row>
    <row r="96" spans="11:13" ht="12.75">
      <c r="K96" s="144"/>
      <c r="L96" s="144"/>
      <c r="M96" s="144"/>
    </row>
    <row r="97" spans="11:13" ht="12.75">
      <c r="K97" s="144"/>
      <c r="L97" s="144"/>
      <c r="M97" s="144"/>
    </row>
    <row r="98" spans="11:13" ht="12.75">
      <c r="K98" s="144"/>
      <c r="L98" s="144"/>
      <c r="M98" s="144"/>
    </row>
    <row r="99" spans="11:13" ht="12.75">
      <c r="K99" s="144"/>
      <c r="L99" s="144"/>
      <c r="M99" s="144"/>
    </row>
    <row r="100" spans="11:13" ht="12.75">
      <c r="K100" s="144"/>
      <c r="L100" s="144"/>
      <c r="M100" s="144"/>
    </row>
    <row r="101" spans="11:13" ht="12.75">
      <c r="K101" s="144"/>
      <c r="L101" s="144"/>
      <c r="M101" s="144"/>
    </row>
    <row r="102" spans="11:13" ht="12.75">
      <c r="K102" s="144"/>
      <c r="L102" s="144"/>
      <c r="M102" s="144"/>
    </row>
    <row r="103" spans="11:13" ht="12.75">
      <c r="K103" s="144"/>
      <c r="L103" s="144"/>
      <c r="M103" s="144"/>
    </row>
    <row r="104" spans="11:13" ht="12.75">
      <c r="K104" s="144"/>
      <c r="L104" s="144"/>
      <c r="M104" s="144"/>
    </row>
    <row r="105" spans="11:13" ht="12.75">
      <c r="K105" s="144"/>
      <c r="L105" s="144"/>
      <c r="M105" s="144"/>
    </row>
    <row r="106" spans="11:13" ht="12.75">
      <c r="K106" s="144"/>
      <c r="L106" s="144"/>
      <c r="M106" s="144"/>
    </row>
    <row r="107" spans="11:13" ht="12.75">
      <c r="K107" s="144"/>
      <c r="L107" s="144"/>
      <c r="M107" s="144"/>
    </row>
    <row r="108" spans="11:13" ht="12.75">
      <c r="K108" s="144"/>
      <c r="L108" s="144"/>
      <c r="M108" s="144"/>
    </row>
    <row r="109" spans="11:13" ht="12.75">
      <c r="K109" s="144"/>
      <c r="L109" s="144"/>
      <c r="M109" s="144"/>
    </row>
    <row r="110" spans="11:13" ht="12.75">
      <c r="K110" s="144"/>
      <c r="L110" s="144"/>
      <c r="M110" s="144"/>
    </row>
    <row r="111" spans="11:13" ht="12.75">
      <c r="K111" s="144"/>
      <c r="L111" s="144"/>
      <c r="M111" s="144"/>
    </row>
    <row r="112" spans="11:13" ht="12.75">
      <c r="K112" s="144"/>
      <c r="L112" s="144"/>
      <c r="M112" s="144"/>
    </row>
    <row r="113" spans="11:13" ht="12.75">
      <c r="K113" s="144"/>
      <c r="L113" s="144"/>
      <c r="M113" s="144"/>
    </row>
    <row r="114" spans="11:13" ht="12.75">
      <c r="K114" s="144"/>
      <c r="L114" s="144"/>
      <c r="M114" s="144"/>
    </row>
    <row r="115" spans="11:13" ht="12.75">
      <c r="K115" s="144"/>
      <c r="L115" s="144"/>
      <c r="M115" s="144"/>
    </row>
    <row r="116" spans="11:13" ht="12.75">
      <c r="K116" s="144"/>
      <c r="L116" s="144"/>
      <c r="M116" s="144"/>
    </row>
    <row r="117" spans="11:13" ht="12.75">
      <c r="K117" s="144"/>
      <c r="L117" s="144"/>
      <c r="M117" s="144"/>
    </row>
    <row r="118" spans="11:13" ht="12.75">
      <c r="K118" s="144"/>
      <c r="L118" s="144"/>
      <c r="M118" s="144"/>
    </row>
    <row r="119" spans="11:13" ht="12.75">
      <c r="K119" s="144"/>
      <c r="L119" s="144"/>
      <c r="M119" s="144"/>
    </row>
    <row r="120" spans="11:13" ht="12.75">
      <c r="K120" s="144"/>
      <c r="L120" s="144"/>
      <c r="M120" s="144"/>
    </row>
    <row r="121" spans="11:13" ht="12.75">
      <c r="K121" s="144"/>
      <c r="L121" s="144"/>
      <c r="M121" s="144"/>
    </row>
    <row r="122" spans="11:13" ht="12.75">
      <c r="K122" s="144"/>
      <c r="L122" s="144"/>
      <c r="M122" s="144"/>
    </row>
    <row r="123" spans="11:13" ht="12.75">
      <c r="K123" s="144"/>
      <c r="L123" s="144"/>
      <c r="M123" s="144"/>
    </row>
    <row r="124" spans="11:13" ht="12.75">
      <c r="K124" s="144"/>
      <c r="L124" s="144"/>
      <c r="M124" s="144"/>
    </row>
    <row r="125" spans="11:13" ht="12.75">
      <c r="K125" s="144"/>
      <c r="L125" s="144"/>
      <c r="M125" s="144"/>
    </row>
    <row r="126" spans="11:13" ht="12.75">
      <c r="K126" s="144"/>
      <c r="L126" s="144"/>
      <c r="M126" s="144"/>
    </row>
    <row r="127" spans="11:13" ht="12.75">
      <c r="K127" s="144"/>
      <c r="L127" s="144"/>
      <c r="M127" s="144"/>
    </row>
    <row r="128" spans="11:13" ht="12.75">
      <c r="K128" s="144"/>
      <c r="L128" s="144"/>
      <c r="M128" s="144"/>
    </row>
    <row r="129" spans="11:13" ht="12.75">
      <c r="K129" s="144"/>
      <c r="L129" s="144"/>
      <c r="M129" s="144"/>
    </row>
    <row r="130" spans="11:13" ht="12.75">
      <c r="K130" s="144"/>
      <c r="L130" s="144"/>
      <c r="M130" s="144"/>
    </row>
    <row r="131" spans="11:13" ht="12.75">
      <c r="K131" s="144"/>
      <c r="L131" s="144"/>
      <c r="M131" s="144"/>
    </row>
    <row r="132" spans="11:13" ht="12.75">
      <c r="K132" s="144"/>
      <c r="L132" s="144"/>
      <c r="M132" s="144"/>
    </row>
    <row r="133" spans="11:13" ht="12.75">
      <c r="K133" s="144"/>
      <c r="L133" s="144"/>
      <c r="M133" s="144"/>
    </row>
    <row r="134" spans="11:13" ht="12.75">
      <c r="K134" s="144"/>
      <c r="L134" s="144"/>
      <c r="M134" s="144"/>
    </row>
    <row r="135" spans="11:13" ht="12.75">
      <c r="K135" s="144"/>
      <c r="L135" s="144"/>
      <c r="M135" s="144"/>
    </row>
    <row r="136" spans="11:13" ht="12.75">
      <c r="K136" s="144"/>
      <c r="L136" s="144"/>
      <c r="M136" s="144"/>
    </row>
    <row r="137" spans="11:13" ht="12.75">
      <c r="K137" s="144"/>
      <c r="L137" s="144"/>
      <c r="M137" s="144"/>
    </row>
    <row r="138" spans="11:13" ht="12.75">
      <c r="K138" s="144"/>
      <c r="L138" s="144"/>
      <c r="M138" s="144"/>
    </row>
    <row r="139" spans="11:13" ht="12.75">
      <c r="K139" s="144"/>
      <c r="L139" s="144"/>
      <c r="M139" s="144"/>
    </row>
    <row r="140" spans="11:13" ht="12.75">
      <c r="K140" s="144"/>
      <c r="L140" s="144"/>
      <c r="M140" s="144"/>
    </row>
    <row r="141" spans="11:13" ht="12.75">
      <c r="K141" s="144"/>
      <c r="L141" s="144"/>
      <c r="M141" s="144"/>
    </row>
    <row r="142" spans="11:13" ht="12.75">
      <c r="K142" s="144"/>
      <c r="L142" s="144"/>
      <c r="M142" s="144"/>
    </row>
    <row r="143" spans="11:13" ht="12.75">
      <c r="K143" s="144"/>
      <c r="L143" s="144"/>
      <c r="M143" s="144"/>
    </row>
    <row r="144" spans="11:13" ht="12.75">
      <c r="K144" s="144"/>
      <c r="L144" s="144"/>
      <c r="M144" s="144"/>
    </row>
    <row r="145" spans="11:13" ht="12.75">
      <c r="K145" s="144"/>
      <c r="L145" s="144"/>
      <c r="M145" s="144"/>
    </row>
    <row r="146" spans="11:13" ht="12.75">
      <c r="K146" s="144"/>
      <c r="L146" s="144"/>
      <c r="M146" s="144"/>
    </row>
    <row r="147" spans="11:13" ht="12.75">
      <c r="K147" s="144"/>
      <c r="L147" s="144"/>
      <c r="M147" s="144"/>
    </row>
    <row r="148" spans="11:13" ht="12.75">
      <c r="K148" s="144"/>
      <c r="L148" s="144"/>
      <c r="M148" s="144"/>
    </row>
    <row r="149" spans="11:13" ht="12.75">
      <c r="K149" s="144"/>
      <c r="L149" s="144"/>
      <c r="M149" s="144"/>
    </row>
    <row r="150" spans="11:13" ht="12.75">
      <c r="K150" s="144"/>
      <c r="L150" s="144"/>
      <c r="M150" s="144"/>
    </row>
    <row r="151" spans="11:13" ht="12.75">
      <c r="K151" s="144"/>
      <c r="L151" s="144"/>
      <c r="M151" s="144"/>
    </row>
    <row r="152" spans="11:13" ht="12.75">
      <c r="K152" s="144"/>
      <c r="L152" s="144"/>
      <c r="M152" s="144"/>
    </row>
    <row r="153" spans="11:13" ht="12.75">
      <c r="K153" s="144"/>
      <c r="L153" s="144"/>
      <c r="M153" s="144"/>
    </row>
    <row r="154" spans="11:13" ht="12.75">
      <c r="K154" s="144"/>
      <c r="L154" s="144"/>
      <c r="M154" s="144"/>
    </row>
    <row r="155" spans="11:13" ht="12.75">
      <c r="K155" s="144"/>
      <c r="L155" s="144"/>
      <c r="M155" s="144"/>
    </row>
    <row r="156" spans="11:13" ht="12.75">
      <c r="K156" s="144"/>
      <c r="L156" s="144"/>
      <c r="M156" s="144"/>
    </row>
    <row r="157" spans="11:13" ht="12.75">
      <c r="K157" s="144"/>
      <c r="L157" s="144"/>
      <c r="M157" s="144"/>
    </row>
    <row r="158" spans="11:13" ht="12.75">
      <c r="K158" s="144"/>
      <c r="L158" s="144"/>
      <c r="M158" s="144"/>
    </row>
    <row r="159" spans="11:13" ht="12.75">
      <c r="K159" s="144"/>
      <c r="L159" s="144"/>
      <c r="M159" s="144"/>
    </row>
    <row r="160" spans="11:13" ht="12.75">
      <c r="K160" s="144"/>
      <c r="L160" s="144"/>
      <c r="M160" s="144"/>
    </row>
    <row r="161" spans="11:13" ht="12.75">
      <c r="K161" s="144"/>
      <c r="L161" s="144"/>
      <c r="M161" s="144"/>
    </row>
    <row r="162" spans="11:13" ht="12.75">
      <c r="K162" s="144"/>
      <c r="L162" s="144"/>
      <c r="M162" s="144"/>
    </row>
    <row r="163" spans="11:13" ht="12.75">
      <c r="K163" s="144"/>
      <c r="L163" s="144"/>
      <c r="M163" s="144"/>
    </row>
    <row r="164" spans="11:13" ht="12.75">
      <c r="K164" s="144"/>
      <c r="L164" s="144"/>
      <c r="M164" s="144"/>
    </row>
    <row r="165" spans="11:13" ht="12.75">
      <c r="K165" s="144"/>
      <c r="L165" s="144"/>
      <c r="M165" s="144"/>
    </row>
    <row r="166" spans="11:13" ht="12.75">
      <c r="K166" s="144"/>
      <c r="L166" s="144"/>
      <c r="M166" s="144"/>
    </row>
    <row r="167" spans="11:13" ht="12.75">
      <c r="K167" s="144"/>
      <c r="L167" s="144"/>
      <c r="M167" s="144"/>
    </row>
    <row r="168" spans="11:13" ht="12.75">
      <c r="K168" s="144"/>
      <c r="L168" s="144"/>
      <c r="M168" s="144"/>
    </row>
    <row r="169" spans="11:13" ht="12.75">
      <c r="K169" s="144"/>
      <c r="L169" s="144"/>
      <c r="M169" s="144"/>
    </row>
    <row r="170" spans="11:13" ht="12.75">
      <c r="K170" s="144"/>
      <c r="L170" s="144"/>
      <c r="M170" s="144"/>
    </row>
    <row r="171" spans="11:13" ht="12.75">
      <c r="K171" s="144"/>
      <c r="L171" s="144"/>
      <c r="M171" s="144"/>
    </row>
    <row r="172" spans="11:13" ht="12.75">
      <c r="K172" s="144"/>
      <c r="L172" s="144"/>
      <c r="M172" s="144"/>
    </row>
    <row r="173" spans="11:13" ht="12.75">
      <c r="K173" s="144"/>
      <c r="L173" s="144"/>
      <c r="M173" s="144"/>
    </row>
    <row r="174" spans="11:13" ht="12.75">
      <c r="K174" s="144"/>
      <c r="L174" s="144"/>
      <c r="M174" s="144"/>
    </row>
    <row r="175" spans="11:13" ht="12.75">
      <c r="K175" s="144"/>
      <c r="L175" s="144"/>
      <c r="M175" s="144"/>
    </row>
    <row r="176" spans="11:13" ht="12.75">
      <c r="K176" s="144"/>
      <c r="L176" s="144"/>
      <c r="M176" s="144"/>
    </row>
    <row r="177" spans="11:13" ht="12.75">
      <c r="K177" s="144"/>
      <c r="L177" s="144"/>
      <c r="M177" s="144"/>
    </row>
    <row r="178" spans="11:13" ht="12.75">
      <c r="K178" s="144"/>
      <c r="L178" s="144"/>
      <c r="M178" s="144"/>
    </row>
    <row r="179" spans="11:13" ht="12.75">
      <c r="K179" s="144"/>
      <c r="L179" s="144"/>
      <c r="M179" s="144"/>
    </row>
    <row r="180" spans="11:13" ht="12.75">
      <c r="K180" s="144"/>
      <c r="L180" s="144"/>
      <c r="M180" s="144"/>
    </row>
    <row r="181" spans="11:13" ht="12.75">
      <c r="K181" s="144"/>
      <c r="L181" s="144"/>
      <c r="M181" s="144"/>
    </row>
    <row r="182" spans="11:13" ht="12.75">
      <c r="K182" s="144"/>
      <c r="L182" s="144"/>
      <c r="M182" s="144"/>
    </row>
    <row r="183" spans="11:13" ht="12.75">
      <c r="K183" s="144"/>
      <c r="L183" s="144"/>
      <c r="M183" s="144"/>
    </row>
    <row r="184" spans="11:13" ht="12.75">
      <c r="K184" s="144"/>
      <c r="L184" s="144"/>
      <c r="M184" s="144"/>
    </row>
    <row r="185" spans="11:13" ht="12.75">
      <c r="K185" s="144"/>
      <c r="L185" s="144"/>
      <c r="M185" s="144"/>
    </row>
    <row r="186" spans="11:13" ht="12.75">
      <c r="K186" s="144"/>
      <c r="L186" s="144"/>
      <c r="M186" s="144"/>
    </row>
    <row r="187" spans="11:13" ht="12.75">
      <c r="K187" s="144"/>
      <c r="L187" s="144"/>
      <c r="M187" s="144"/>
    </row>
    <row r="188" spans="11:13" ht="12.75">
      <c r="K188" s="144"/>
      <c r="L188" s="144"/>
      <c r="M188" s="144"/>
    </row>
    <row r="189" spans="11:13" ht="12.75">
      <c r="K189" s="144"/>
      <c r="L189" s="144"/>
      <c r="M189" s="144"/>
    </row>
    <row r="190" spans="11:13" ht="12.75">
      <c r="K190" s="144"/>
      <c r="L190" s="144"/>
      <c r="M190" s="144"/>
    </row>
    <row r="191" spans="11:13" ht="12.75">
      <c r="K191" s="144"/>
      <c r="L191" s="144"/>
      <c r="M191" s="144"/>
    </row>
    <row r="192" spans="11:13" ht="12.75">
      <c r="K192" s="144"/>
      <c r="L192" s="144"/>
      <c r="M192" s="144"/>
    </row>
    <row r="193" spans="11:13" ht="12.75">
      <c r="K193" s="144"/>
      <c r="L193" s="144"/>
      <c r="M193" s="144"/>
    </row>
    <row r="194" spans="11:13" ht="12.75">
      <c r="K194" s="144"/>
      <c r="L194" s="144"/>
      <c r="M194" s="144"/>
    </row>
    <row r="195" spans="11:13" ht="12.75">
      <c r="K195" s="144"/>
      <c r="L195" s="144"/>
      <c r="M195" s="144"/>
    </row>
    <row r="196" spans="11:13" ht="12.75">
      <c r="K196" s="144"/>
      <c r="L196" s="144"/>
      <c r="M196" s="144"/>
    </row>
    <row r="197" spans="11:13" ht="12.75">
      <c r="K197" s="144"/>
      <c r="L197" s="144"/>
      <c r="M197" s="144"/>
    </row>
    <row r="198" spans="11:13" ht="12.75">
      <c r="K198" s="144"/>
      <c r="L198" s="144"/>
      <c r="M198" s="144"/>
    </row>
    <row r="199" spans="11:13" ht="12.75">
      <c r="K199" s="144"/>
      <c r="L199" s="144"/>
      <c r="M199" s="144"/>
    </row>
    <row r="200" spans="11:13" ht="12.75">
      <c r="K200" s="144"/>
      <c r="L200" s="144"/>
      <c r="M200" s="144"/>
    </row>
    <row r="201" spans="11:13" ht="12.75">
      <c r="K201" s="144"/>
      <c r="L201" s="144"/>
      <c r="M201" s="144"/>
    </row>
    <row r="202" spans="11:13" ht="12.75">
      <c r="K202" s="144"/>
      <c r="L202" s="144"/>
      <c r="M202" s="144"/>
    </row>
    <row r="203" spans="11:13" ht="12.75">
      <c r="K203" s="144"/>
      <c r="L203" s="144"/>
      <c r="M203" s="144"/>
    </row>
    <row r="204" spans="11:13" ht="12.75">
      <c r="K204" s="144"/>
      <c r="L204" s="144"/>
      <c r="M204" s="144"/>
    </row>
    <row r="205" spans="11:13" ht="12.75">
      <c r="K205" s="144"/>
      <c r="L205" s="144"/>
      <c r="M205" s="144"/>
    </row>
    <row r="206" spans="11:13" ht="12.75">
      <c r="K206" s="144"/>
      <c r="L206" s="144"/>
      <c r="M206" s="144"/>
    </row>
    <row r="207" spans="11:13" ht="12.75">
      <c r="K207" s="144"/>
      <c r="L207" s="144"/>
      <c r="M207" s="144"/>
    </row>
    <row r="208" spans="11:13" ht="12.75">
      <c r="K208" s="144"/>
      <c r="L208" s="144"/>
      <c r="M208" s="144"/>
    </row>
    <row r="209" spans="11:13" ht="12.75">
      <c r="K209" s="144"/>
      <c r="L209" s="144"/>
      <c r="M209" s="144"/>
    </row>
    <row r="210" spans="11:13" ht="12.75">
      <c r="K210" s="144"/>
      <c r="L210" s="144"/>
      <c r="M210" s="144"/>
    </row>
    <row r="211" spans="11:13" ht="12.75">
      <c r="K211" s="144"/>
      <c r="L211" s="144"/>
      <c r="M211" s="144"/>
    </row>
    <row r="212" spans="11:13" ht="12.75">
      <c r="K212" s="144"/>
      <c r="L212" s="144"/>
      <c r="M212" s="144"/>
    </row>
    <row r="213" spans="11:13" ht="12.75">
      <c r="K213" s="144"/>
      <c r="L213" s="144"/>
      <c r="M213" s="144"/>
    </row>
    <row r="214" spans="11:13" ht="12.75">
      <c r="K214" s="144"/>
      <c r="L214" s="144"/>
      <c r="M214" s="144"/>
    </row>
    <row r="215" spans="11:13" ht="12.75">
      <c r="K215" s="144"/>
      <c r="L215" s="144"/>
      <c r="M215" s="144"/>
    </row>
    <row r="216" spans="11:13" ht="12.75">
      <c r="K216" s="144"/>
      <c r="L216" s="144"/>
      <c r="M216" s="144"/>
    </row>
    <row r="217" spans="11:13" ht="12.75">
      <c r="K217" s="144"/>
      <c r="L217" s="144"/>
      <c r="M217" s="144"/>
    </row>
    <row r="218" spans="11:13" ht="12.75">
      <c r="K218" s="144"/>
      <c r="L218" s="144"/>
      <c r="M218" s="144"/>
    </row>
    <row r="219" spans="11:13" ht="12.75">
      <c r="K219" s="144"/>
      <c r="L219" s="144"/>
      <c r="M219" s="144"/>
    </row>
    <row r="220" spans="11:13" ht="12.75">
      <c r="K220" s="144"/>
      <c r="L220" s="144"/>
      <c r="M220" s="144"/>
    </row>
    <row r="221" spans="11:13" ht="12.75">
      <c r="K221" s="144"/>
      <c r="L221" s="144"/>
      <c r="M221" s="144"/>
    </row>
    <row r="222" spans="11:13" ht="12.75">
      <c r="K222" s="144"/>
      <c r="L222" s="144"/>
      <c r="M222" s="144"/>
    </row>
    <row r="223" spans="11:13" ht="12.75">
      <c r="K223" s="144"/>
      <c r="L223" s="144"/>
      <c r="M223" s="144"/>
    </row>
    <row r="224" spans="11:13" ht="12.75">
      <c r="K224" s="144"/>
      <c r="L224" s="144"/>
      <c r="M224" s="144"/>
    </row>
  </sheetData>
  <sheetProtection formatCells="0"/>
  <mergeCells count="4">
    <mergeCell ref="A1:D1"/>
    <mergeCell ref="A2:G2"/>
    <mergeCell ref="A3:G3"/>
    <mergeCell ref="A4:G4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V103"/>
  <sheetViews>
    <sheetView workbookViewId="0" topLeftCell="A3">
      <selection activeCell="N12" sqref="N12"/>
    </sheetView>
  </sheetViews>
  <sheetFormatPr defaultColWidth="9.00390625" defaultRowHeight="12.75"/>
  <cols>
    <col min="1" max="1" width="6.375" style="0" customWidth="1"/>
    <col min="2" max="2" width="24.375" style="0" customWidth="1"/>
    <col min="3" max="3" width="12.25390625" style="0" customWidth="1"/>
    <col min="4" max="4" width="22.375" style="0" customWidth="1"/>
    <col min="5" max="5" width="17.75390625" style="0" customWidth="1"/>
    <col min="6" max="6" width="15.125" style="0" customWidth="1"/>
    <col min="7" max="7" width="14.125" style="0" customWidth="1"/>
    <col min="8" max="8" width="17.75390625" style="0" customWidth="1"/>
    <col min="9" max="9" width="11.00390625" style="0" customWidth="1"/>
    <col min="11" max="11" width="13.375" style="0" customWidth="1"/>
  </cols>
  <sheetData>
    <row r="1" spans="1:22" ht="15.75">
      <c r="A1" s="58"/>
      <c r="B1" s="58"/>
      <c r="C1" s="58"/>
      <c r="D1" s="58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22" ht="18.75">
      <c r="A2" s="62"/>
      <c r="B2" s="402"/>
      <c r="C2" s="402"/>
      <c r="D2" s="403"/>
      <c r="E2" s="403"/>
      <c r="F2" s="403"/>
      <c r="G2" s="1"/>
      <c r="H2" s="1"/>
      <c r="I2" s="1"/>
      <c r="J2" s="1"/>
      <c r="K2" s="1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1:22" ht="18.75">
      <c r="A3" s="63"/>
      <c r="B3" s="350" t="s">
        <v>840</v>
      </c>
      <c r="C3" s="350"/>
      <c r="D3" s="350"/>
      <c r="E3" s="350"/>
      <c r="F3" s="335"/>
      <c r="G3" s="335"/>
      <c r="H3" s="335"/>
      <c r="I3" s="335"/>
      <c r="J3" s="335"/>
      <c r="K3" s="1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</row>
    <row r="4" spans="1:22" ht="18.75">
      <c r="A4" s="64"/>
      <c r="B4" s="64"/>
      <c r="C4" s="64"/>
      <c r="D4" s="64"/>
      <c r="E4" s="87"/>
      <c r="F4" s="2"/>
      <c r="G4" s="2"/>
      <c r="H4" s="2"/>
      <c r="I4" s="2"/>
      <c r="J4" s="2"/>
      <c r="K4" s="2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</row>
    <row r="5" spans="1:22" ht="15.75">
      <c r="A5" s="65"/>
      <c r="B5" s="1"/>
      <c r="C5" s="1"/>
      <c r="D5" s="1"/>
      <c r="E5" s="1"/>
      <c r="F5" s="1"/>
      <c r="G5" s="1"/>
      <c r="H5" s="1"/>
      <c r="I5" s="1"/>
      <c r="J5" s="1"/>
      <c r="K5" s="1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</row>
    <row r="6" spans="1:22" ht="12.75">
      <c r="A6" s="404" t="s">
        <v>304</v>
      </c>
      <c r="B6" s="405"/>
      <c r="C6" s="405"/>
      <c r="D6" s="405"/>
      <c r="E6" s="405"/>
      <c r="F6" s="405"/>
      <c r="G6" s="405"/>
      <c r="H6" s="405"/>
      <c r="I6" s="405"/>
      <c r="J6" s="405"/>
      <c r="K6" s="405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</row>
    <row r="7" spans="1:22" ht="15">
      <c r="A7" s="104"/>
      <c r="B7" s="104"/>
      <c r="C7" s="105"/>
      <c r="D7" s="105"/>
      <c r="E7" s="105"/>
      <c r="F7" s="106"/>
      <c r="G7" s="107"/>
      <c r="H7" s="107"/>
      <c r="I7" s="107"/>
      <c r="J7" s="107"/>
      <c r="K7" s="107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</row>
    <row r="8" spans="1:22" ht="14.2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</row>
    <row r="9" spans="1:22" ht="15">
      <c r="A9" s="406" t="s">
        <v>313</v>
      </c>
      <c r="B9" s="406" t="s">
        <v>739</v>
      </c>
      <c r="C9" s="406" t="s">
        <v>740</v>
      </c>
      <c r="D9" s="406" t="s">
        <v>741</v>
      </c>
      <c r="E9" s="406" t="s">
        <v>742</v>
      </c>
      <c r="F9" s="408" t="s">
        <v>743</v>
      </c>
      <c r="G9" s="408"/>
      <c r="H9" s="408"/>
      <c r="I9" s="408"/>
      <c r="J9" s="408"/>
      <c r="K9" s="406" t="s">
        <v>744</v>
      </c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</row>
    <row r="10" spans="1:22" ht="138.75" customHeight="1">
      <c r="A10" s="407"/>
      <c r="B10" s="407"/>
      <c r="C10" s="407"/>
      <c r="D10" s="407"/>
      <c r="E10" s="407"/>
      <c r="F10" s="123" t="s">
        <v>745</v>
      </c>
      <c r="G10" s="124" t="s">
        <v>206</v>
      </c>
      <c r="H10" s="124" t="s">
        <v>207</v>
      </c>
      <c r="I10" s="124" t="s">
        <v>208</v>
      </c>
      <c r="J10" s="124" t="s">
        <v>209</v>
      </c>
      <c r="K10" s="407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</row>
    <row r="11" spans="1:22" ht="12.75">
      <c r="A11" s="109">
        <v>1</v>
      </c>
      <c r="B11" s="110">
        <v>2</v>
      </c>
      <c r="C11" s="110">
        <v>3</v>
      </c>
      <c r="D11" s="110">
        <v>5</v>
      </c>
      <c r="E11" s="110">
        <v>6</v>
      </c>
      <c r="F11" s="110">
        <v>7</v>
      </c>
      <c r="G11" s="110">
        <v>8</v>
      </c>
      <c r="H11" s="110">
        <v>9</v>
      </c>
      <c r="I11" s="110">
        <v>10</v>
      </c>
      <c r="J11" s="110">
        <v>11</v>
      </c>
      <c r="K11" s="110">
        <v>12</v>
      </c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</row>
    <row r="12" spans="1:22" s="281" customFormat="1" ht="137.25" customHeight="1">
      <c r="A12" s="313">
        <v>1</v>
      </c>
      <c r="B12" s="313" t="s">
        <v>317</v>
      </c>
      <c r="C12" s="314" t="s">
        <v>318</v>
      </c>
      <c r="D12" s="315" t="s">
        <v>319</v>
      </c>
      <c r="E12" s="316" t="s">
        <v>320</v>
      </c>
      <c r="F12" s="316" t="s">
        <v>911</v>
      </c>
      <c r="G12" s="133" t="s">
        <v>911</v>
      </c>
      <c r="H12" s="133" t="s">
        <v>911</v>
      </c>
      <c r="I12" s="133" t="s">
        <v>911</v>
      </c>
      <c r="J12" s="133" t="s">
        <v>911</v>
      </c>
      <c r="K12" s="133" t="s">
        <v>911</v>
      </c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</row>
    <row r="13" spans="1:22" ht="60">
      <c r="A13" s="313">
        <v>2</v>
      </c>
      <c r="B13" s="313" t="s">
        <v>321</v>
      </c>
      <c r="C13" s="314" t="s">
        <v>322</v>
      </c>
      <c r="D13" s="315" t="s">
        <v>323</v>
      </c>
      <c r="E13" s="314" t="s">
        <v>320</v>
      </c>
      <c r="F13" s="316" t="s">
        <v>911</v>
      </c>
      <c r="G13" s="133" t="s">
        <v>911</v>
      </c>
      <c r="H13" s="133" t="s">
        <v>911</v>
      </c>
      <c r="I13" s="133" t="s">
        <v>911</v>
      </c>
      <c r="J13" s="133" t="s">
        <v>911</v>
      </c>
      <c r="K13" s="133" t="s">
        <v>911</v>
      </c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</row>
    <row r="14" spans="1:22" ht="168">
      <c r="A14" s="313">
        <v>3</v>
      </c>
      <c r="B14" s="313" t="s">
        <v>324</v>
      </c>
      <c r="C14" s="314" t="s">
        <v>325</v>
      </c>
      <c r="D14" s="315" t="s">
        <v>326</v>
      </c>
      <c r="E14" s="314" t="s">
        <v>320</v>
      </c>
      <c r="F14" s="316" t="s">
        <v>911</v>
      </c>
      <c r="G14" s="133" t="s">
        <v>911</v>
      </c>
      <c r="H14" s="133" t="s">
        <v>911</v>
      </c>
      <c r="I14" s="133" t="s">
        <v>911</v>
      </c>
      <c r="J14" s="133" t="s">
        <v>911</v>
      </c>
      <c r="K14" s="133" t="s">
        <v>911</v>
      </c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</row>
    <row r="15" spans="1:22" ht="288">
      <c r="A15" s="313">
        <v>4</v>
      </c>
      <c r="B15" s="313" t="s">
        <v>327</v>
      </c>
      <c r="C15" s="314" t="s">
        <v>328</v>
      </c>
      <c r="D15" s="317" t="s">
        <v>329</v>
      </c>
      <c r="E15" s="314" t="s">
        <v>320</v>
      </c>
      <c r="F15" s="316" t="s">
        <v>911</v>
      </c>
      <c r="G15" s="133" t="s">
        <v>911</v>
      </c>
      <c r="H15" s="133" t="s">
        <v>911</v>
      </c>
      <c r="I15" s="133" t="s">
        <v>911</v>
      </c>
      <c r="J15" s="133" t="s">
        <v>911</v>
      </c>
      <c r="K15" s="133" t="s">
        <v>911</v>
      </c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</row>
    <row r="16" spans="1:22" ht="156">
      <c r="A16" s="313">
        <v>5</v>
      </c>
      <c r="B16" s="313" t="s">
        <v>327</v>
      </c>
      <c r="C16" s="314" t="s">
        <v>330</v>
      </c>
      <c r="D16" s="317" t="s">
        <v>331</v>
      </c>
      <c r="E16" s="314" t="s">
        <v>320</v>
      </c>
      <c r="F16" s="316" t="s">
        <v>911</v>
      </c>
      <c r="G16" s="133" t="s">
        <v>911</v>
      </c>
      <c r="H16" s="133" t="s">
        <v>911</v>
      </c>
      <c r="I16" s="133" t="s">
        <v>911</v>
      </c>
      <c r="J16" s="133" t="s">
        <v>911</v>
      </c>
      <c r="K16" s="133" t="s">
        <v>911</v>
      </c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</row>
    <row r="17" spans="1:22" ht="108">
      <c r="A17" s="313">
        <v>6</v>
      </c>
      <c r="B17" s="313" t="s">
        <v>327</v>
      </c>
      <c r="C17" s="314" t="s">
        <v>332</v>
      </c>
      <c r="D17" s="315" t="s">
        <v>333</v>
      </c>
      <c r="E17" s="314" t="s">
        <v>320</v>
      </c>
      <c r="F17" s="316" t="s">
        <v>911</v>
      </c>
      <c r="G17" s="133" t="s">
        <v>911</v>
      </c>
      <c r="H17" s="133" t="s">
        <v>911</v>
      </c>
      <c r="I17" s="133" t="s">
        <v>911</v>
      </c>
      <c r="J17" s="133" t="s">
        <v>911</v>
      </c>
      <c r="K17" s="133" t="s">
        <v>911</v>
      </c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</row>
    <row r="18" spans="1:22" ht="96">
      <c r="A18" s="313">
        <v>7</v>
      </c>
      <c r="B18" s="313" t="s">
        <v>334</v>
      </c>
      <c r="C18" s="314" t="s">
        <v>335</v>
      </c>
      <c r="D18" s="315" t="s">
        <v>336</v>
      </c>
      <c r="E18" s="314" t="s">
        <v>337</v>
      </c>
      <c r="F18" s="316" t="s">
        <v>911</v>
      </c>
      <c r="G18" s="133" t="s">
        <v>911</v>
      </c>
      <c r="H18" s="133" t="s">
        <v>911</v>
      </c>
      <c r="I18" s="133" t="s">
        <v>911</v>
      </c>
      <c r="J18" s="133" t="s">
        <v>911</v>
      </c>
      <c r="K18" s="133" t="s">
        <v>911</v>
      </c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</row>
    <row r="19" spans="1:22" ht="348">
      <c r="A19" s="313">
        <v>8</v>
      </c>
      <c r="B19" s="313" t="s">
        <v>557</v>
      </c>
      <c r="C19" s="314" t="s">
        <v>558</v>
      </c>
      <c r="D19" s="317" t="s">
        <v>559</v>
      </c>
      <c r="E19" s="314" t="s">
        <v>337</v>
      </c>
      <c r="F19" s="316" t="s">
        <v>911</v>
      </c>
      <c r="G19" s="133" t="s">
        <v>911</v>
      </c>
      <c r="H19" s="133" t="s">
        <v>911</v>
      </c>
      <c r="I19" s="133" t="s">
        <v>911</v>
      </c>
      <c r="J19" s="133" t="s">
        <v>911</v>
      </c>
      <c r="K19" s="133" t="s">
        <v>911</v>
      </c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</row>
    <row r="20" spans="1:22" ht="252">
      <c r="A20" s="313">
        <v>9</v>
      </c>
      <c r="B20" s="313" t="s">
        <v>231</v>
      </c>
      <c r="C20" s="314" t="s">
        <v>335</v>
      </c>
      <c r="D20" s="315" t="s">
        <v>560</v>
      </c>
      <c r="E20" s="327" t="s">
        <v>561</v>
      </c>
      <c r="F20" s="316"/>
      <c r="G20" s="133" t="s">
        <v>911</v>
      </c>
      <c r="H20" s="133" t="s">
        <v>911</v>
      </c>
      <c r="I20" s="133" t="s">
        <v>911</v>
      </c>
      <c r="J20" s="133" t="s">
        <v>911</v>
      </c>
      <c r="K20" s="133" t="s">
        <v>911</v>
      </c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</row>
    <row r="21" spans="1:22" ht="15.75">
      <c r="A21" s="58"/>
      <c r="B21" s="95"/>
      <c r="C21" s="58"/>
      <c r="D21" s="58"/>
      <c r="E21" s="101"/>
      <c r="F21" s="101"/>
      <c r="G21" s="101"/>
      <c r="H21" s="101"/>
      <c r="I21" s="101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</row>
    <row r="22" spans="1:22" ht="15.75">
      <c r="A22" s="59"/>
      <c r="B22" s="96"/>
      <c r="C22" s="59"/>
      <c r="D22" s="59"/>
      <c r="E22" s="102"/>
      <c r="F22" s="102"/>
      <c r="G22" s="103"/>
      <c r="H22" s="102"/>
      <c r="I22" s="102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</row>
    <row r="23" spans="1:22" ht="15.75">
      <c r="A23" s="59"/>
      <c r="B23" s="96"/>
      <c r="C23" s="59"/>
      <c r="D23" s="59"/>
      <c r="E23" s="102"/>
      <c r="F23" s="102"/>
      <c r="G23" s="103"/>
      <c r="H23" s="102"/>
      <c r="I23" s="102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</row>
    <row r="24" spans="1:22" ht="15.75">
      <c r="A24" s="59"/>
      <c r="B24" s="96"/>
      <c r="C24" s="59"/>
      <c r="D24" s="59"/>
      <c r="E24" s="102"/>
      <c r="F24" s="102"/>
      <c r="G24" s="103"/>
      <c r="H24" s="102"/>
      <c r="I24" s="102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</row>
    <row r="25" spans="1:22" ht="15.75">
      <c r="A25" s="59"/>
      <c r="B25" s="96"/>
      <c r="C25" s="59"/>
      <c r="D25" s="59"/>
      <c r="E25" s="102"/>
      <c r="F25" s="102"/>
      <c r="G25" s="103"/>
      <c r="H25" s="102"/>
      <c r="I25" s="102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</row>
    <row r="26" spans="1:22" ht="15.75">
      <c r="A26" s="59"/>
      <c r="B26" s="96"/>
      <c r="C26" s="59"/>
      <c r="D26" s="59"/>
      <c r="E26" s="102"/>
      <c r="F26" s="102"/>
      <c r="G26" s="103"/>
      <c r="H26" s="102"/>
      <c r="I26" s="102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</row>
    <row r="27" spans="1:22" ht="15.75">
      <c r="A27" s="58"/>
      <c r="B27" s="95"/>
      <c r="C27" s="58"/>
      <c r="D27" s="58"/>
      <c r="E27" s="101"/>
      <c r="F27" s="101"/>
      <c r="G27" s="101"/>
      <c r="H27" s="101"/>
      <c r="I27" s="101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</row>
    <row r="28" spans="1:22" ht="15.75">
      <c r="A28" s="59"/>
      <c r="B28" s="96"/>
      <c r="C28" s="59"/>
      <c r="D28" s="59"/>
      <c r="E28" s="102"/>
      <c r="F28" s="102"/>
      <c r="G28" s="102"/>
      <c r="H28" s="102"/>
      <c r="I28" s="102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</row>
    <row r="29" spans="1:22" ht="15.75">
      <c r="A29" s="59"/>
      <c r="B29" s="96"/>
      <c r="C29" s="59"/>
      <c r="D29" s="59"/>
      <c r="E29" s="102"/>
      <c r="F29" s="102"/>
      <c r="G29" s="102"/>
      <c r="H29" s="102"/>
      <c r="I29" s="102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</row>
    <row r="30" spans="1:22" ht="15.75">
      <c r="A30" s="59"/>
      <c r="B30" s="96"/>
      <c r="C30" s="59"/>
      <c r="D30" s="59"/>
      <c r="E30" s="102"/>
      <c r="F30" s="102"/>
      <c r="G30" s="102"/>
      <c r="H30" s="102"/>
      <c r="I30" s="102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</row>
    <row r="31" spans="1:22" ht="15.75">
      <c r="A31" s="59"/>
      <c r="B31" s="96"/>
      <c r="C31" s="59"/>
      <c r="D31" s="59"/>
      <c r="E31" s="102"/>
      <c r="F31" s="102"/>
      <c r="G31" s="103"/>
      <c r="H31" s="102"/>
      <c r="I31" s="102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</row>
    <row r="32" spans="1:22" ht="15.75">
      <c r="A32" s="59"/>
      <c r="B32" s="96"/>
      <c r="C32" s="59"/>
      <c r="D32" s="59"/>
      <c r="E32" s="102"/>
      <c r="F32" s="102"/>
      <c r="G32" s="103"/>
      <c r="H32" s="102"/>
      <c r="I32" s="102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</row>
    <row r="33" spans="1:22" ht="15.75">
      <c r="A33" s="59"/>
      <c r="B33" s="96"/>
      <c r="C33" s="59"/>
      <c r="D33" s="59"/>
      <c r="E33" s="102"/>
      <c r="F33" s="102"/>
      <c r="G33" s="103"/>
      <c r="H33" s="102"/>
      <c r="I33" s="102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</row>
    <row r="34" spans="1:22" ht="15.75">
      <c r="A34" s="59"/>
      <c r="B34" s="96"/>
      <c r="C34" s="59"/>
      <c r="D34" s="59"/>
      <c r="E34" s="102"/>
      <c r="F34" s="102"/>
      <c r="G34" s="103"/>
      <c r="H34" s="102"/>
      <c r="I34" s="102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</row>
    <row r="35" spans="1:22" ht="15.75">
      <c r="A35" s="59"/>
      <c r="B35" s="96"/>
      <c r="C35" s="59"/>
      <c r="D35" s="59"/>
      <c r="E35" s="102"/>
      <c r="F35" s="102"/>
      <c r="G35" s="103"/>
      <c r="H35" s="102"/>
      <c r="I35" s="102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</row>
    <row r="36" spans="1:22" ht="15.75">
      <c r="A36" s="59"/>
      <c r="B36" s="96"/>
      <c r="C36" s="59"/>
      <c r="D36" s="59"/>
      <c r="E36" s="102"/>
      <c r="F36" s="102"/>
      <c r="G36" s="103"/>
      <c r="H36" s="102"/>
      <c r="I36" s="102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</row>
    <row r="37" spans="1:22" ht="15.75">
      <c r="A37" s="59"/>
      <c r="B37" s="96"/>
      <c r="C37" s="59"/>
      <c r="D37" s="59"/>
      <c r="E37" s="102"/>
      <c r="F37" s="102"/>
      <c r="G37" s="103"/>
      <c r="H37" s="102"/>
      <c r="I37" s="102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</row>
    <row r="38" spans="1:22" ht="15.75">
      <c r="A38" s="58"/>
      <c r="B38" s="95"/>
      <c r="C38" s="58"/>
      <c r="D38" s="58"/>
      <c r="E38" s="101"/>
      <c r="F38" s="101"/>
      <c r="G38" s="101"/>
      <c r="H38" s="101"/>
      <c r="I38" s="101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</row>
    <row r="39" spans="1:22" ht="15.75">
      <c r="A39" s="58"/>
      <c r="B39" s="95"/>
      <c r="C39" s="58"/>
      <c r="D39" s="58"/>
      <c r="E39" s="102"/>
      <c r="F39" s="102"/>
      <c r="G39" s="102"/>
      <c r="H39" s="102"/>
      <c r="I39" s="102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</row>
    <row r="40" spans="1:22" ht="15.75">
      <c r="A40" s="58"/>
      <c r="B40" s="95"/>
      <c r="C40" s="58"/>
      <c r="D40" s="58"/>
      <c r="E40" s="102"/>
      <c r="F40" s="102"/>
      <c r="G40" s="102"/>
      <c r="H40" s="102"/>
      <c r="I40" s="102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</row>
    <row r="41" spans="1:22" ht="15.75">
      <c r="A41" s="58"/>
      <c r="B41" s="95"/>
      <c r="C41" s="58"/>
      <c r="D41" s="58"/>
      <c r="E41" s="101"/>
      <c r="F41" s="101"/>
      <c r="G41" s="101"/>
      <c r="H41" s="101"/>
      <c r="I41" s="101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</row>
    <row r="42" spans="1:22" ht="15.75">
      <c r="A42" s="58"/>
      <c r="B42" s="95"/>
      <c r="C42" s="58"/>
      <c r="D42" s="58"/>
      <c r="E42" s="102"/>
      <c r="F42" s="102"/>
      <c r="G42" s="102"/>
      <c r="H42" s="102"/>
      <c r="I42" s="102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</row>
    <row r="43" spans="1:22" ht="15.75">
      <c r="A43" s="58"/>
      <c r="B43" s="95"/>
      <c r="C43" s="58"/>
      <c r="D43" s="58"/>
      <c r="E43" s="102"/>
      <c r="F43" s="102"/>
      <c r="G43" s="102"/>
      <c r="H43" s="102"/>
      <c r="I43" s="102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</row>
    <row r="44" spans="1:22" ht="15.75">
      <c r="A44" s="98"/>
      <c r="B44" s="95"/>
      <c r="C44" s="58"/>
      <c r="D44" s="58"/>
      <c r="E44" s="101"/>
      <c r="F44" s="101"/>
      <c r="G44" s="101"/>
      <c r="H44" s="101"/>
      <c r="I44" s="101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</row>
    <row r="45" spans="1:22" ht="15.75">
      <c r="A45" s="58"/>
      <c r="B45" s="95"/>
      <c r="C45" s="58"/>
      <c r="D45" s="58"/>
      <c r="E45" s="102"/>
      <c r="F45" s="102"/>
      <c r="G45" s="102"/>
      <c r="H45" s="102"/>
      <c r="I45" s="102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</row>
    <row r="46" spans="1:22" ht="15.75">
      <c r="A46" s="58"/>
      <c r="B46" s="95"/>
      <c r="C46" s="58"/>
      <c r="D46" s="58"/>
      <c r="E46" s="102"/>
      <c r="F46" s="102"/>
      <c r="G46" s="102"/>
      <c r="H46" s="102"/>
      <c r="I46" s="102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</row>
    <row r="47" spans="1:22" ht="15.75">
      <c r="A47" s="58"/>
      <c r="B47" s="95"/>
      <c r="C47" s="58"/>
      <c r="D47" s="58"/>
      <c r="E47" s="102"/>
      <c r="F47" s="102"/>
      <c r="G47" s="102"/>
      <c r="H47" s="102"/>
      <c r="I47" s="102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</row>
    <row r="48" spans="1:22" ht="15.75">
      <c r="A48" s="58"/>
      <c r="B48" s="95"/>
      <c r="C48" s="58"/>
      <c r="D48" s="58"/>
      <c r="E48" s="101"/>
      <c r="F48" s="101"/>
      <c r="G48" s="101"/>
      <c r="H48" s="101"/>
      <c r="I48" s="101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</row>
    <row r="49" spans="1:22" ht="15.75">
      <c r="A49" s="58"/>
      <c r="B49" s="95"/>
      <c r="C49" s="58"/>
      <c r="D49" s="58"/>
      <c r="E49" s="102"/>
      <c r="F49" s="102"/>
      <c r="G49" s="102"/>
      <c r="H49" s="102"/>
      <c r="I49" s="102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</row>
    <row r="50" spans="1:22" ht="15.75">
      <c r="A50" s="58"/>
      <c r="B50" s="95"/>
      <c r="C50" s="58"/>
      <c r="D50" s="58"/>
      <c r="E50" s="102"/>
      <c r="F50" s="102"/>
      <c r="G50" s="102"/>
      <c r="H50" s="102"/>
      <c r="I50" s="102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</row>
    <row r="51" spans="1:22" ht="15.75">
      <c r="A51" s="59"/>
      <c r="B51" s="96"/>
      <c r="C51" s="59"/>
      <c r="D51" s="59"/>
      <c r="E51" s="102"/>
      <c r="F51" s="102"/>
      <c r="G51" s="103"/>
      <c r="H51" s="102"/>
      <c r="I51" s="102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</row>
    <row r="52" spans="1:22" ht="15.75">
      <c r="A52" s="58"/>
      <c r="B52" s="95"/>
      <c r="C52" s="58"/>
      <c r="D52" s="58"/>
      <c r="E52" s="102"/>
      <c r="F52" s="102"/>
      <c r="G52" s="102"/>
      <c r="H52" s="102"/>
      <c r="I52" s="102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</row>
    <row r="53" spans="1:22" ht="15.75">
      <c r="A53" s="58"/>
      <c r="B53" s="95"/>
      <c r="C53" s="58"/>
      <c r="D53" s="58"/>
      <c r="E53" s="101"/>
      <c r="F53" s="101"/>
      <c r="G53" s="101"/>
      <c r="H53" s="101"/>
      <c r="I53" s="101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</row>
    <row r="54" spans="1:22" ht="15.75">
      <c r="A54" s="59"/>
      <c r="B54" s="96"/>
      <c r="C54" s="59"/>
      <c r="D54" s="59"/>
      <c r="E54" s="102"/>
      <c r="F54" s="102"/>
      <c r="G54" s="103"/>
      <c r="H54" s="102"/>
      <c r="I54" s="102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</row>
    <row r="55" spans="1:22" ht="15.75">
      <c r="A55" s="59"/>
      <c r="B55" s="96"/>
      <c r="C55" s="59"/>
      <c r="D55" s="59"/>
      <c r="E55" s="102"/>
      <c r="F55" s="102"/>
      <c r="G55" s="103"/>
      <c r="H55" s="102"/>
      <c r="I55" s="102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</row>
    <row r="56" spans="1:22" ht="15.75">
      <c r="A56" s="59"/>
      <c r="B56" s="96"/>
      <c r="C56" s="59"/>
      <c r="D56" s="59"/>
      <c r="E56" s="102"/>
      <c r="F56" s="102"/>
      <c r="G56" s="103"/>
      <c r="H56" s="102"/>
      <c r="I56" s="102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</row>
    <row r="57" spans="1:22" ht="15.75">
      <c r="A57" s="59"/>
      <c r="B57" s="96"/>
      <c r="C57" s="59"/>
      <c r="D57" s="59"/>
      <c r="E57" s="102"/>
      <c r="F57" s="102"/>
      <c r="G57" s="103"/>
      <c r="H57" s="102"/>
      <c r="I57" s="102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</row>
    <row r="58" spans="1:22" ht="15.75">
      <c r="A58" s="59"/>
      <c r="B58" s="96"/>
      <c r="C58" s="59"/>
      <c r="D58" s="59"/>
      <c r="E58" s="102"/>
      <c r="F58" s="102"/>
      <c r="G58" s="103"/>
      <c r="H58" s="102"/>
      <c r="I58" s="102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</row>
    <row r="59" spans="1:22" ht="15.75">
      <c r="A59" s="59"/>
      <c r="B59" s="96"/>
      <c r="C59" s="59"/>
      <c r="D59" s="59"/>
      <c r="E59" s="102"/>
      <c r="F59" s="102"/>
      <c r="G59" s="103"/>
      <c r="H59" s="102"/>
      <c r="I59" s="102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</row>
    <row r="60" spans="1:22" ht="15.75">
      <c r="A60" s="58"/>
      <c r="B60" s="95"/>
      <c r="C60" s="58"/>
      <c r="D60" s="58"/>
      <c r="E60" s="100"/>
      <c r="F60" s="100"/>
      <c r="G60" s="100"/>
      <c r="H60" s="100"/>
      <c r="I60" s="100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</row>
    <row r="61" spans="1:22" ht="15.75">
      <c r="A61" s="58"/>
      <c r="B61" s="95"/>
      <c r="C61" s="58"/>
      <c r="D61" s="58"/>
      <c r="E61" s="101"/>
      <c r="F61" s="101"/>
      <c r="G61" s="101"/>
      <c r="H61" s="101"/>
      <c r="I61" s="101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</row>
    <row r="62" spans="1:22" ht="15.75">
      <c r="A62" s="59"/>
      <c r="B62" s="96"/>
      <c r="C62" s="59"/>
      <c r="D62" s="59"/>
      <c r="E62" s="102"/>
      <c r="F62" s="102"/>
      <c r="G62" s="102"/>
      <c r="H62" s="102"/>
      <c r="I62" s="102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</row>
    <row r="63" spans="1:22" ht="15.75">
      <c r="A63" s="59"/>
      <c r="B63" s="96"/>
      <c r="C63" s="59"/>
      <c r="D63" s="59"/>
      <c r="E63" s="102"/>
      <c r="F63" s="102"/>
      <c r="G63" s="102"/>
      <c r="H63" s="102"/>
      <c r="I63" s="102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</row>
    <row r="64" spans="1:22" ht="15.75">
      <c r="A64" s="59"/>
      <c r="B64" s="96"/>
      <c r="C64" s="59"/>
      <c r="D64" s="59"/>
      <c r="E64" s="102"/>
      <c r="F64" s="102"/>
      <c r="G64" s="102"/>
      <c r="H64" s="102"/>
      <c r="I64" s="102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</row>
    <row r="65" spans="1:22" ht="15.75">
      <c r="A65" s="59"/>
      <c r="B65" s="96"/>
      <c r="C65" s="59"/>
      <c r="D65" s="59"/>
      <c r="E65" s="102"/>
      <c r="F65" s="102"/>
      <c r="G65" s="102"/>
      <c r="H65" s="102"/>
      <c r="I65" s="102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</row>
    <row r="66" spans="1:22" ht="15.75">
      <c r="A66" s="59"/>
      <c r="B66" s="96"/>
      <c r="C66" s="59"/>
      <c r="D66" s="59"/>
      <c r="E66" s="102"/>
      <c r="F66" s="102"/>
      <c r="G66" s="102"/>
      <c r="H66" s="102"/>
      <c r="I66" s="102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</row>
    <row r="67" spans="1:22" ht="15.75">
      <c r="A67" s="59"/>
      <c r="B67" s="96"/>
      <c r="C67" s="59"/>
      <c r="D67" s="59"/>
      <c r="E67" s="102"/>
      <c r="F67" s="102"/>
      <c r="G67" s="102"/>
      <c r="H67" s="102"/>
      <c r="I67" s="102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</row>
    <row r="68" spans="1:22" ht="15.75">
      <c r="A68" s="97"/>
      <c r="B68" s="96"/>
      <c r="C68" s="59"/>
      <c r="D68" s="59"/>
      <c r="E68" s="102"/>
      <c r="F68" s="102"/>
      <c r="G68" s="102"/>
      <c r="H68" s="102"/>
      <c r="I68" s="102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</row>
    <row r="69" spans="1:22" ht="15.75">
      <c r="A69" s="59"/>
      <c r="B69" s="96"/>
      <c r="C69" s="59"/>
      <c r="D69" s="59"/>
      <c r="E69" s="102"/>
      <c r="F69" s="102"/>
      <c r="G69" s="102"/>
      <c r="H69" s="102"/>
      <c r="I69" s="102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</row>
    <row r="70" spans="1:22" ht="15.75">
      <c r="A70" s="58"/>
      <c r="B70" s="95"/>
      <c r="C70" s="58"/>
      <c r="D70" s="58"/>
      <c r="E70" s="101"/>
      <c r="F70" s="101"/>
      <c r="G70" s="101"/>
      <c r="H70" s="101"/>
      <c r="I70" s="101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</row>
    <row r="71" spans="1:22" ht="15.75">
      <c r="A71" s="58"/>
      <c r="B71" s="95"/>
      <c r="C71" s="58"/>
      <c r="D71" s="58"/>
      <c r="E71" s="101"/>
      <c r="F71" s="101"/>
      <c r="G71" s="101"/>
      <c r="H71" s="101"/>
      <c r="I71" s="101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</row>
    <row r="72" spans="1:22" ht="15.75">
      <c r="A72" s="59"/>
      <c r="B72" s="96"/>
      <c r="C72" s="59"/>
      <c r="D72" s="59"/>
      <c r="E72" s="102"/>
      <c r="F72" s="102"/>
      <c r="G72" s="103"/>
      <c r="H72" s="102"/>
      <c r="I72" s="102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</row>
    <row r="73" spans="1:22" ht="15.75">
      <c r="A73" s="59"/>
      <c r="B73" s="96"/>
      <c r="C73" s="59"/>
      <c r="D73" s="59"/>
      <c r="E73" s="102"/>
      <c r="F73" s="102"/>
      <c r="G73" s="103"/>
      <c r="H73" s="102"/>
      <c r="I73" s="102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</row>
    <row r="74" spans="1:22" ht="15.75">
      <c r="A74" s="59"/>
      <c r="B74" s="96"/>
      <c r="C74" s="59"/>
      <c r="D74" s="59"/>
      <c r="E74" s="102"/>
      <c r="F74" s="102"/>
      <c r="G74" s="103"/>
      <c r="H74" s="102"/>
      <c r="I74" s="102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</row>
    <row r="75" spans="1:22" ht="15.75">
      <c r="A75" s="59"/>
      <c r="B75" s="96"/>
      <c r="C75" s="59"/>
      <c r="D75" s="59"/>
      <c r="E75" s="102"/>
      <c r="F75" s="102"/>
      <c r="G75" s="103"/>
      <c r="H75" s="102"/>
      <c r="I75" s="102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</row>
    <row r="76" spans="1:22" ht="15.75">
      <c r="A76" s="59"/>
      <c r="B76" s="96"/>
      <c r="C76" s="59"/>
      <c r="D76" s="59"/>
      <c r="E76" s="102"/>
      <c r="F76" s="102"/>
      <c r="G76" s="103"/>
      <c r="H76" s="102"/>
      <c r="I76" s="102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</row>
    <row r="77" spans="1:22" ht="15.75">
      <c r="A77" s="59"/>
      <c r="B77" s="96"/>
      <c r="C77" s="59"/>
      <c r="D77" s="59"/>
      <c r="E77" s="102"/>
      <c r="F77" s="102"/>
      <c r="G77" s="103"/>
      <c r="H77" s="102"/>
      <c r="I77" s="102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</row>
    <row r="78" spans="1:22" ht="15.75">
      <c r="A78" s="59"/>
      <c r="B78" s="96"/>
      <c r="C78" s="59"/>
      <c r="D78" s="59"/>
      <c r="E78" s="102"/>
      <c r="F78" s="102"/>
      <c r="G78" s="103"/>
      <c r="H78" s="102"/>
      <c r="I78" s="102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</row>
    <row r="79" spans="1:22" ht="15.75">
      <c r="A79" s="58"/>
      <c r="B79" s="95"/>
      <c r="C79" s="58"/>
      <c r="D79" s="58"/>
      <c r="E79" s="100"/>
      <c r="F79" s="100"/>
      <c r="G79" s="100"/>
      <c r="H79" s="100"/>
      <c r="I79" s="100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</row>
    <row r="80" spans="1:22" ht="12.7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</row>
    <row r="81" spans="1:22" ht="12.7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</row>
    <row r="82" spans="1:22" ht="12.7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</row>
    <row r="83" spans="1:22" ht="12.7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</row>
    <row r="84" spans="1:22" ht="12.7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</row>
    <row r="85" spans="1:22" ht="12.7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</row>
    <row r="86" spans="1:22" ht="12.7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</row>
    <row r="87" spans="1:22" ht="12.7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</row>
    <row r="88" spans="1:22" ht="12.7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</row>
    <row r="89" spans="1:22" ht="12.7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</row>
    <row r="90" spans="1:22" ht="12.7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</row>
    <row r="91" spans="12:22" ht="12.75"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</row>
    <row r="92" spans="12:22" ht="12.75"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</row>
    <row r="93" spans="12:22" ht="12.75"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</row>
    <row r="94" spans="12:22" ht="12.75"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</row>
    <row r="95" spans="12:22" ht="12.75"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</row>
    <row r="96" spans="12:22" ht="12.75"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</row>
    <row r="97" spans="12:22" ht="12.75"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</row>
    <row r="98" spans="12:22" ht="12.75"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</row>
    <row r="99" spans="12:22" ht="12.75"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</row>
    <row r="100" spans="12:22" ht="12.75"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</row>
    <row r="101" spans="12:22" ht="12.75"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</row>
    <row r="102" spans="12:22" ht="12.75"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</row>
    <row r="103" spans="12:22" ht="12.75"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</row>
  </sheetData>
  <sheetProtection formatCells="0"/>
  <mergeCells count="10">
    <mergeCell ref="B3:J3"/>
    <mergeCell ref="B2:F2"/>
    <mergeCell ref="A6:K6"/>
    <mergeCell ref="A9:A10"/>
    <mergeCell ref="B9:B10"/>
    <mergeCell ref="C9:C10"/>
    <mergeCell ref="D9:D10"/>
    <mergeCell ref="E9:E10"/>
    <mergeCell ref="F9:J9"/>
    <mergeCell ref="K9:K10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G95"/>
  <sheetViews>
    <sheetView zoomScalePageLayoutView="0" workbookViewId="0" topLeftCell="A4">
      <selection activeCell="K18" sqref="K18"/>
    </sheetView>
  </sheetViews>
  <sheetFormatPr defaultColWidth="9.125" defaultRowHeight="12.75"/>
  <cols>
    <col min="1" max="1" width="11.25390625" style="190" bestFit="1" customWidth="1"/>
    <col min="2" max="2" width="43.75390625" style="1" bestFit="1" customWidth="1"/>
    <col min="3" max="3" width="38.375" style="1" customWidth="1"/>
    <col min="4" max="4" width="0.12890625" style="1" customWidth="1"/>
    <col min="5" max="5" width="7.25390625" style="1" customWidth="1"/>
    <col min="6" max="16384" width="9.125" style="1" customWidth="1"/>
  </cols>
  <sheetData>
    <row r="1" spans="1:5" ht="8.25" customHeight="1">
      <c r="A1" s="350"/>
      <c r="B1" s="350"/>
      <c r="C1" s="350"/>
      <c r="D1" s="350"/>
      <c r="E1" s="51"/>
    </row>
    <row r="2" spans="1:5" ht="15.75" hidden="1">
      <c r="A2" s="350"/>
      <c r="B2" s="350"/>
      <c r="C2" s="350"/>
      <c r="D2" s="350"/>
      <c r="E2" s="51"/>
    </row>
    <row r="3" spans="1:5" s="2" customFormat="1" ht="15" customHeight="1" hidden="1">
      <c r="A3" s="351"/>
      <c r="B3" s="351"/>
      <c r="C3" s="351"/>
      <c r="D3" s="351"/>
      <c r="E3" s="57"/>
    </row>
    <row r="4" spans="1:5" ht="6.75" customHeight="1">
      <c r="A4" s="176"/>
      <c r="B4" s="353"/>
      <c r="C4" s="353"/>
      <c r="D4" s="51"/>
      <c r="E4" s="51"/>
    </row>
    <row r="5" spans="1:5" ht="18.75">
      <c r="A5" s="177"/>
      <c r="B5" s="352" t="s">
        <v>127</v>
      </c>
      <c r="C5" s="352"/>
      <c r="D5" s="51"/>
      <c r="E5" s="51"/>
    </row>
    <row r="6" spans="1:5" ht="18.75">
      <c r="A6" s="178"/>
      <c r="B6" s="345" t="s">
        <v>840</v>
      </c>
      <c r="C6" s="345"/>
      <c r="D6" s="51"/>
      <c r="E6" s="51"/>
    </row>
    <row r="7" spans="1:5" ht="18.75">
      <c r="A7" s="179"/>
      <c r="B7" s="346" t="s">
        <v>703</v>
      </c>
      <c r="C7" s="347"/>
      <c r="D7" s="51"/>
      <c r="E7" s="51"/>
    </row>
    <row r="8" spans="1:5" ht="18.75">
      <c r="A8" s="180"/>
      <c r="B8" s="64"/>
      <c r="C8" s="64"/>
      <c r="D8" s="51"/>
      <c r="E8" s="51"/>
    </row>
    <row r="9" spans="1:5" ht="15.75">
      <c r="A9" s="181"/>
      <c r="D9" s="51"/>
      <c r="E9" s="51"/>
    </row>
    <row r="10" spans="1:5" ht="18.75">
      <c r="A10" s="182"/>
      <c r="B10" s="126"/>
      <c r="C10" s="127"/>
      <c r="D10" s="51"/>
      <c r="E10" s="51"/>
    </row>
    <row r="11" spans="1:5" ht="15.75">
      <c r="A11" s="175" t="s">
        <v>128</v>
      </c>
      <c r="B11" s="348" t="s">
        <v>704</v>
      </c>
      <c r="C11" s="349"/>
      <c r="D11" s="51"/>
      <c r="E11" s="51"/>
    </row>
    <row r="12" spans="1:5" ht="42.75" customHeight="1">
      <c r="A12" s="183"/>
      <c r="B12" s="324" t="s">
        <v>841</v>
      </c>
      <c r="C12" s="325"/>
      <c r="D12" s="51"/>
      <c r="E12" s="51"/>
    </row>
    <row r="13" spans="1:5" ht="15.75">
      <c r="A13" s="175" t="s">
        <v>50</v>
      </c>
      <c r="B13" s="341" t="s">
        <v>705</v>
      </c>
      <c r="C13" s="342"/>
      <c r="D13" s="51"/>
      <c r="E13" s="51"/>
    </row>
    <row r="14" spans="1:5" ht="81.75" customHeight="1">
      <c r="A14" s="184"/>
      <c r="B14" s="324" t="s">
        <v>505</v>
      </c>
      <c r="C14" s="325"/>
      <c r="D14" s="51"/>
      <c r="E14" s="51"/>
    </row>
    <row r="15" spans="1:5" ht="31.5">
      <c r="A15" s="175" t="s">
        <v>67</v>
      </c>
      <c r="B15" s="67" t="s">
        <v>418</v>
      </c>
      <c r="C15" s="68" t="s">
        <v>231</v>
      </c>
      <c r="D15" s="51"/>
      <c r="E15" s="51"/>
    </row>
    <row r="16" spans="1:5" ht="31.5">
      <c r="A16" s="175" t="s">
        <v>85</v>
      </c>
      <c r="B16" s="69" t="s">
        <v>419</v>
      </c>
      <c r="C16" s="31" t="s">
        <v>90</v>
      </c>
      <c r="D16" s="51"/>
      <c r="E16" s="51"/>
    </row>
    <row r="17" spans="1:5" ht="31.5">
      <c r="A17" s="175" t="s">
        <v>129</v>
      </c>
      <c r="B17" s="69" t="s">
        <v>420</v>
      </c>
      <c r="C17" s="31" t="s">
        <v>90</v>
      </c>
      <c r="D17" s="51"/>
      <c r="E17" s="51"/>
    </row>
    <row r="18" spans="1:5" ht="15.75">
      <c r="A18" s="175" t="s">
        <v>130</v>
      </c>
      <c r="B18" s="69" t="s">
        <v>414</v>
      </c>
      <c r="C18" s="5" t="s">
        <v>613</v>
      </c>
      <c r="D18" s="51"/>
      <c r="E18" s="51"/>
    </row>
    <row r="19" spans="1:5" ht="15.75">
      <c r="A19" s="175" t="s">
        <v>131</v>
      </c>
      <c r="B19" s="69" t="s">
        <v>415</v>
      </c>
      <c r="C19" s="128" t="s">
        <v>847</v>
      </c>
      <c r="D19" s="51"/>
      <c r="E19" s="51"/>
    </row>
    <row r="20" spans="1:5" ht="31.5">
      <c r="A20" s="175" t="s">
        <v>132</v>
      </c>
      <c r="B20" s="69" t="s">
        <v>232</v>
      </c>
      <c r="C20" s="210" t="s">
        <v>839</v>
      </c>
      <c r="D20" s="51"/>
      <c r="E20" s="51"/>
    </row>
    <row r="21" spans="1:5" ht="15.75">
      <c r="A21" s="175" t="s">
        <v>133</v>
      </c>
      <c r="B21" s="69" t="s">
        <v>706</v>
      </c>
      <c r="C21" s="31" t="s">
        <v>848</v>
      </c>
      <c r="D21" s="51"/>
      <c r="E21" s="51"/>
    </row>
    <row r="22" spans="1:5" ht="15.75">
      <c r="A22" s="175" t="s">
        <v>134</v>
      </c>
      <c r="B22" s="69" t="s">
        <v>707</v>
      </c>
      <c r="C22" s="31" t="s">
        <v>850</v>
      </c>
      <c r="D22" s="51"/>
      <c r="E22" s="51"/>
    </row>
    <row r="23" spans="1:5" ht="15.75">
      <c r="A23" s="175" t="s">
        <v>135</v>
      </c>
      <c r="B23" s="69" t="s">
        <v>708</v>
      </c>
      <c r="C23" s="31" t="s">
        <v>780</v>
      </c>
      <c r="D23" s="51"/>
      <c r="E23" s="51"/>
    </row>
    <row r="24" spans="1:5" ht="15.75">
      <c r="A24" s="175" t="s">
        <v>136</v>
      </c>
      <c r="B24" s="69" t="s">
        <v>413</v>
      </c>
      <c r="C24" s="31" t="s">
        <v>851</v>
      </c>
      <c r="D24" s="51"/>
      <c r="E24" s="51"/>
    </row>
    <row r="25" spans="1:5" ht="15.75">
      <c r="A25" s="175" t="s">
        <v>137</v>
      </c>
      <c r="B25" s="69" t="s">
        <v>422</v>
      </c>
      <c r="C25" s="31" t="s">
        <v>849</v>
      </c>
      <c r="D25" s="51"/>
      <c r="E25" s="51"/>
    </row>
    <row r="26" spans="1:5" ht="15.75">
      <c r="A26" s="175" t="s">
        <v>138</v>
      </c>
      <c r="B26" s="69" t="s">
        <v>413</v>
      </c>
      <c r="C26" s="31" t="s">
        <v>852</v>
      </c>
      <c r="D26" s="51"/>
      <c r="E26" s="51"/>
    </row>
    <row r="27" spans="1:5" ht="15.75">
      <c r="A27" s="175" t="s">
        <v>139</v>
      </c>
      <c r="B27" s="69" t="s">
        <v>424</v>
      </c>
      <c r="C27" s="70">
        <v>2009</v>
      </c>
      <c r="D27" s="51"/>
      <c r="E27" s="51"/>
    </row>
    <row r="28" spans="1:5" ht="15.75">
      <c r="A28" s="175" t="s">
        <v>140</v>
      </c>
      <c r="B28" s="69" t="s">
        <v>709</v>
      </c>
      <c r="C28" s="70" t="s">
        <v>853</v>
      </c>
      <c r="D28" s="51"/>
      <c r="E28" s="51"/>
    </row>
    <row r="29" spans="1:5" ht="15.75">
      <c r="A29" s="326"/>
      <c r="B29" s="318"/>
      <c r="C29" s="319"/>
      <c r="D29" s="51"/>
      <c r="E29" s="51"/>
    </row>
    <row r="30" spans="1:5" ht="15.75">
      <c r="A30" s="185" t="s">
        <v>141</v>
      </c>
      <c r="B30" s="341" t="s">
        <v>710</v>
      </c>
      <c r="C30" s="342"/>
      <c r="D30" s="51"/>
      <c r="E30" s="51"/>
    </row>
    <row r="31" spans="1:5" ht="94.5">
      <c r="A31" s="184" t="s">
        <v>142</v>
      </c>
      <c r="B31" s="71" t="s">
        <v>211</v>
      </c>
      <c r="C31" s="31" t="s">
        <v>283</v>
      </c>
      <c r="D31" s="51"/>
      <c r="E31" s="51"/>
    </row>
    <row r="32" spans="1:5" ht="31.5">
      <c r="A32" s="184" t="s">
        <v>143</v>
      </c>
      <c r="B32" s="30" t="s">
        <v>118</v>
      </c>
      <c r="C32" s="129" t="s">
        <v>798</v>
      </c>
      <c r="D32" s="51"/>
      <c r="E32" s="51"/>
    </row>
    <row r="33" spans="1:5" ht="31.5">
      <c r="A33" s="184" t="s">
        <v>144</v>
      </c>
      <c r="B33" s="30" t="s">
        <v>421</v>
      </c>
      <c r="C33" s="130" t="s">
        <v>799</v>
      </c>
      <c r="D33" s="51"/>
      <c r="E33" s="51"/>
    </row>
    <row r="34" spans="1:5" ht="63">
      <c r="A34" s="184" t="s">
        <v>145</v>
      </c>
      <c r="B34" s="30" t="s">
        <v>476</v>
      </c>
      <c r="C34" s="200" t="s">
        <v>793</v>
      </c>
      <c r="D34" s="51"/>
      <c r="E34" s="51"/>
    </row>
    <row r="35" spans="1:5" ht="90.75" customHeight="1">
      <c r="A35" s="184" t="s">
        <v>146</v>
      </c>
      <c r="B35" s="30" t="s">
        <v>426</v>
      </c>
      <c r="C35" s="200" t="s">
        <v>794</v>
      </c>
      <c r="D35" s="51"/>
      <c r="E35" s="51"/>
    </row>
    <row r="36" spans="1:5" ht="83.25" customHeight="1">
      <c r="A36" s="184" t="s">
        <v>147</v>
      </c>
      <c r="B36" s="68" t="s">
        <v>481</v>
      </c>
      <c r="C36" s="31" t="s">
        <v>797</v>
      </c>
      <c r="D36" s="51"/>
      <c r="E36" s="51"/>
    </row>
    <row r="37" spans="1:5" ht="15.75">
      <c r="A37" s="183"/>
      <c r="B37" s="30"/>
      <c r="C37" s="32"/>
      <c r="D37" s="51"/>
      <c r="E37" s="51"/>
    </row>
    <row r="38" spans="1:5" ht="15.75">
      <c r="A38" s="186" t="s">
        <v>148</v>
      </c>
      <c r="B38" s="343" t="s">
        <v>711</v>
      </c>
      <c r="C38" s="344"/>
      <c r="D38" s="51"/>
      <c r="E38" s="51"/>
    </row>
    <row r="39" spans="1:5" ht="15.75">
      <c r="A39" s="184" t="s">
        <v>149</v>
      </c>
      <c r="B39" s="30" t="s">
        <v>712</v>
      </c>
      <c r="C39" s="70">
        <v>8</v>
      </c>
      <c r="D39" s="51"/>
      <c r="E39" s="51"/>
    </row>
    <row r="40" spans="1:5" ht="31.5">
      <c r="A40" s="184" t="s">
        <v>150</v>
      </c>
      <c r="B40" s="71" t="s">
        <v>713</v>
      </c>
      <c r="C40" s="166" t="s">
        <v>913</v>
      </c>
      <c r="D40" s="51"/>
      <c r="E40" s="51"/>
    </row>
    <row r="41" spans="1:5" ht="15.75">
      <c r="A41" s="184" t="s">
        <v>151</v>
      </c>
      <c r="B41" s="71" t="s">
        <v>714</v>
      </c>
      <c r="C41" s="31" t="s">
        <v>914</v>
      </c>
      <c r="D41" s="51"/>
      <c r="E41" s="51"/>
    </row>
    <row r="42" spans="1:5" ht="15.75">
      <c r="A42" s="184" t="s">
        <v>152</v>
      </c>
      <c r="B42" s="68" t="s">
        <v>414</v>
      </c>
      <c r="C42" s="31" t="s">
        <v>915</v>
      </c>
      <c r="D42" s="51"/>
      <c r="E42" s="51"/>
    </row>
    <row r="43" spans="1:5" ht="15.75">
      <c r="A43" s="184" t="s">
        <v>153</v>
      </c>
      <c r="B43" s="68" t="s">
        <v>415</v>
      </c>
      <c r="C43" s="165" t="s">
        <v>29</v>
      </c>
      <c r="D43" s="51"/>
      <c r="E43" s="51"/>
    </row>
    <row r="44" spans="1:5" ht="15.75">
      <c r="A44" s="184" t="s">
        <v>154</v>
      </c>
      <c r="B44" s="68" t="s">
        <v>416</v>
      </c>
      <c r="C44" s="31"/>
      <c r="D44" s="51"/>
      <c r="E44" s="51"/>
    </row>
    <row r="45" spans="1:5" ht="31.5">
      <c r="A45" s="184" t="s">
        <v>155</v>
      </c>
      <c r="B45" s="68" t="s">
        <v>715</v>
      </c>
      <c r="C45" s="31" t="s">
        <v>0</v>
      </c>
      <c r="D45" s="51"/>
      <c r="E45" s="51"/>
    </row>
    <row r="46" spans="1:5" ht="31.5">
      <c r="A46" s="184" t="s">
        <v>156</v>
      </c>
      <c r="B46" s="68" t="s">
        <v>716</v>
      </c>
      <c r="C46" s="72" t="s">
        <v>1</v>
      </c>
      <c r="D46" s="51"/>
      <c r="E46" s="51"/>
    </row>
    <row r="47" spans="1:3" ht="31.5">
      <c r="A47" s="184" t="s">
        <v>157</v>
      </c>
      <c r="B47" s="71" t="s">
        <v>713</v>
      </c>
      <c r="C47" s="125" t="s">
        <v>2</v>
      </c>
    </row>
    <row r="48" spans="1:3" ht="15.75">
      <c r="A48" s="184" t="s">
        <v>158</v>
      </c>
      <c r="B48" s="71" t="s">
        <v>714</v>
      </c>
      <c r="C48" s="33" t="s">
        <v>3</v>
      </c>
    </row>
    <row r="49" spans="1:3" ht="15.75">
      <c r="A49" s="184" t="s">
        <v>159</v>
      </c>
      <c r="B49" s="68" t="s">
        <v>414</v>
      </c>
      <c r="C49" s="33" t="s">
        <v>4</v>
      </c>
    </row>
    <row r="50" spans="1:3" ht="15.75">
      <c r="A50" s="184" t="s">
        <v>160</v>
      </c>
      <c r="B50" s="68" t="s">
        <v>415</v>
      </c>
      <c r="C50" s="165" t="s">
        <v>30</v>
      </c>
    </row>
    <row r="51" spans="1:3" ht="31.5">
      <c r="A51" s="184" t="s">
        <v>161</v>
      </c>
      <c r="B51" s="68" t="s">
        <v>715</v>
      </c>
      <c r="C51" s="33" t="s">
        <v>5</v>
      </c>
    </row>
    <row r="52" spans="1:3" ht="31.5">
      <c r="A52" s="184" t="s">
        <v>162</v>
      </c>
      <c r="B52" s="68" t="s">
        <v>716</v>
      </c>
      <c r="C52" s="125" t="s">
        <v>6</v>
      </c>
    </row>
    <row r="53" spans="1:3" ht="31.5">
      <c r="A53" s="184" t="s">
        <v>163</v>
      </c>
      <c r="B53" s="71" t="s">
        <v>713</v>
      </c>
      <c r="C53" s="125" t="s">
        <v>7</v>
      </c>
    </row>
    <row r="54" spans="1:3" ht="15.75">
      <c r="A54" s="184" t="s">
        <v>164</v>
      </c>
      <c r="B54" s="71" t="s">
        <v>714</v>
      </c>
      <c r="C54" s="33" t="s">
        <v>8</v>
      </c>
    </row>
    <row r="55" spans="1:3" ht="15.75">
      <c r="A55" s="184" t="s">
        <v>165</v>
      </c>
      <c r="B55" s="68" t="s">
        <v>414</v>
      </c>
      <c r="C55" s="33" t="s">
        <v>9</v>
      </c>
    </row>
    <row r="56" spans="1:3" ht="15.75">
      <c r="A56" s="184" t="s">
        <v>166</v>
      </c>
      <c r="B56" s="68" t="s">
        <v>415</v>
      </c>
      <c r="C56" s="165" t="s">
        <v>31</v>
      </c>
    </row>
    <row r="57" spans="1:3" ht="31.5">
      <c r="A57" s="184" t="s">
        <v>167</v>
      </c>
      <c r="B57" s="68" t="s">
        <v>715</v>
      </c>
      <c r="C57" s="33" t="s">
        <v>10</v>
      </c>
    </row>
    <row r="58" spans="1:3" ht="31.5">
      <c r="A58" s="184" t="s">
        <v>168</v>
      </c>
      <c r="B58" s="68" t="s">
        <v>716</v>
      </c>
      <c r="C58" s="125" t="s">
        <v>11</v>
      </c>
    </row>
    <row r="59" spans="1:3" ht="31.5">
      <c r="A59" s="184" t="s">
        <v>169</v>
      </c>
      <c r="B59" s="71" t="s">
        <v>713</v>
      </c>
      <c r="C59" s="8" t="s">
        <v>12</v>
      </c>
    </row>
    <row r="60" spans="1:3" ht="15.75">
      <c r="A60" s="184" t="s">
        <v>170</v>
      </c>
      <c r="B60" s="71" t="s">
        <v>714</v>
      </c>
      <c r="C60" s="33" t="s">
        <v>13</v>
      </c>
    </row>
    <row r="61" spans="1:3" ht="15.75">
      <c r="A61" s="184" t="s">
        <v>171</v>
      </c>
      <c r="B61" s="68" t="s">
        <v>414</v>
      </c>
      <c r="C61" s="33" t="s">
        <v>14</v>
      </c>
    </row>
    <row r="62" spans="1:3" ht="15.75">
      <c r="A62" s="184" t="s">
        <v>172</v>
      </c>
      <c r="B62" s="68" t="s">
        <v>415</v>
      </c>
      <c r="C62" s="167" t="s">
        <v>27</v>
      </c>
    </row>
    <row r="63" spans="1:3" ht="31.5">
      <c r="A63" s="184" t="s">
        <v>173</v>
      </c>
      <c r="B63" s="68" t="s">
        <v>715</v>
      </c>
      <c r="C63" s="33" t="s">
        <v>684</v>
      </c>
    </row>
    <row r="64" spans="1:3" ht="31.5">
      <c r="A64" s="184" t="s">
        <v>174</v>
      </c>
      <c r="B64" s="68" t="s">
        <v>716</v>
      </c>
      <c r="C64" s="125" t="s">
        <v>17</v>
      </c>
    </row>
    <row r="65" spans="1:3" ht="19.5" customHeight="1">
      <c r="A65" s="184" t="s">
        <v>175</v>
      </c>
      <c r="B65" s="322" t="s">
        <v>19</v>
      </c>
      <c r="C65" s="323"/>
    </row>
    <row r="66" spans="1:3" ht="31.5">
      <c r="A66" s="184" t="s">
        <v>176</v>
      </c>
      <c r="B66" s="22" t="s">
        <v>18</v>
      </c>
      <c r="C66" s="30" t="s">
        <v>685</v>
      </c>
    </row>
    <row r="67" spans="1:3" ht="31.5">
      <c r="A67" s="184" t="s">
        <v>177</v>
      </c>
      <c r="B67" s="53" t="s">
        <v>20</v>
      </c>
      <c r="C67" s="30" t="s">
        <v>781</v>
      </c>
    </row>
    <row r="68" spans="1:3" ht="31.5">
      <c r="A68" s="184" t="s">
        <v>178</v>
      </c>
      <c r="B68" s="53" t="s">
        <v>21</v>
      </c>
      <c r="C68" s="30" t="s">
        <v>22</v>
      </c>
    </row>
    <row r="69" spans="1:3" ht="34.5" customHeight="1" hidden="1">
      <c r="A69" s="184" t="s">
        <v>272</v>
      </c>
      <c r="B69" s="229"/>
      <c r="C69" s="241" t="s">
        <v>694</v>
      </c>
    </row>
    <row r="70" spans="1:3" ht="48.75" customHeight="1">
      <c r="A70" s="184" t="s">
        <v>842</v>
      </c>
      <c r="B70" s="229" t="s">
        <v>843</v>
      </c>
      <c r="C70" s="241" t="s">
        <v>844</v>
      </c>
    </row>
    <row r="71" spans="1:3" ht="15.75">
      <c r="A71" s="187" t="s">
        <v>179</v>
      </c>
      <c r="B71" s="320" t="s">
        <v>717</v>
      </c>
      <c r="C71" s="321"/>
    </row>
    <row r="72" spans="1:3" ht="15.75">
      <c r="A72" s="188" t="s">
        <v>180</v>
      </c>
      <c r="B72" s="30" t="s">
        <v>689</v>
      </c>
      <c r="C72" s="32" t="s">
        <v>855</v>
      </c>
    </row>
    <row r="73" spans="1:3" ht="47.25">
      <c r="A73" s="188" t="s">
        <v>181</v>
      </c>
      <c r="B73" s="30" t="s">
        <v>696</v>
      </c>
      <c r="C73" s="32" t="s">
        <v>855</v>
      </c>
    </row>
    <row r="74" spans="1:3" ht="15.75">
      <c r="A74" s="188" t="s">
        <v>182</v>
      </c>
      <c r="B74" s="30" t="s">
        <v>690</v>
      </c>
      <c r="C74" s="32" t="s">
        <v>855</v>
      </c>
    </row>
    <row r="75" spans="1:3" ht="15.75">
      <c r="A75" s="188" t="s">
        <v>183</v>
      </c>
      <c r="B75" s="30" t="s">
        <v>691</v>
      </c>
      <c r="C75" s="32" t="s">
        <v>855</v>
      </c>
    </row>
    <row r="76" spans="1:3" ht="15.75">
      <c r="A76" s="188" t="s">
        <v>184</v>
      </c>
      <c r="B76" s="30" t="s">
        <v>692</v>
      </c>
      <c r="C76" s="32" t="s">
        <v>855</v>
      </c>
    </row>
    <row r="77" spans="1:3" ht="47.25">
      <c r="A77" s="188" t="s">
        <v>185</v>
      </c>
      <c r="B77" s="30" t="s">
        <v>693</v>
      </c>
      <c r="C77" s="32" t="s">
        <v>855</v>
      </c>
    </row>
    <row r="78" spans="1:3" ht="15.75">
      <c r="A78" s="189"/>
      <c r="B78" s="74"/>
      <c r="C78" s="61"/>
    </row>
    <row r="79" spans="1:3" ht="15.75">
      <c r="A79" s="186" t="s">
        <v>186</v>
      </c>
      <c r="B79" s="341" t="s">
        <v>718</v>
      </c>
      <c r="C79" s="341"/>
    </row>
    <row r="80" spans="1:3" ht="31.5">
      <c r="A80" s="184" t="s">
        <v>187</v>
      </c>
      <c r="B80" s="22" t="s">
        <v>719</v>
      </c>
      <c r="C80" s="31" t="s">
        <v>686</v>
      </c>
    </row>
    <row r="81" spans="1:3" ht="31.5">
      <c r="A81" s="184" t="s">
        <v>188</v>
      </c>
      <c r="B81" s="75" t="s">
        <v>720</v>
      </c>
      <c r="C81" s="31" t="s">
        <v>23</v>
      </c>
    </row>
    <row r="82" spans="1:3" ht="31.5">
      <c r="A82" s="184"/>
      <c r="B82" s="5"/>
      <c r="C82" s="31" t="s">
        <v>24</v>
      </c>
    </row>
    <row r="83" spans="1:3" ht="31.5">
      <c r="A83" s="184"/>
      <c r="B83" s="5"/>
      <c r="C83" s="31" t="s">
        <v>25</v>
      </c>
    </row>
    <row r="84" spans="1:5" ht="15.75" customHeight="1">
      <c r="A84" s="186" t="s">
        <v>189</v>
      </c>
      <c r="B84" s="307" t="s">
        <v>308</v>
      </c>
      <c r="C84" s="308"/>
      <c r="D84" s="309"/>
      <c r="E84" s="309"/>
    </row>
    <row r="85" spans="1:7" ht="15.75">
      <c r="A85" s="183"/>
      <c r="B85" s="94"/>
      <c r="C85" s="93"/>
      <c r="D85" s="93">
        <v>2015</v>
      </c>
      <c r="E85" s="93">
        <v>2016</v>
      </c>
      <c r="F85" s="93">
        <v>2017</v>
      </c>
      <c r="G85" s="93">
        <v>2018</v>
      </c>
    </row>
    <row r="86" spans="1:7" ht="47.25">
      <c r="A86" s="183" t="s">
        <v>190</v>
      </c>
      <c r="B86" s="53" t="s">
        <v>309</v>
      </c>
      <c r="C86" s="32"/>
      <c r="D86" s="4">
        <v>305.2</v>
      </c>
      <c r="E86" s="4">
        <v>301.5</v>
      </c>
      <c r="F86" s="4">
        <v>298.1</v>
      </c>
      <c r="G86" s="4">
        <v>295.4</v>
      </c>
    </row>
    <row r="87" spans="1:7" ht="15.75">
      <c r="A87" s="183"/>
      <c r="B87" s="38" t="s">
        <v>688</v>
      </c>
      <c r="C87" s="32"/>
      <c r="D87" s="4"/>
      <c r="E87" s="4"/>
      <c r="F87" s="4"/>
      <c r="G87" s="4"/>
    </row>
    <row r="88" spans="1:7" ht="15.75">
      <c r="A88" s="183" t="s">
        <v>191</v>
      </c>
      <c r="B88" s="30" t="s">
        <v>310</v>
      </c>
      <c r="C88" s="32"/>
      <c r="D88" s="220">
        <v>140.9</v>
      </c>
      <c r="E88" s="220">
        <v>110.8</v>
      </c>
      <c r="F88" s="220">
        <v>108.8</v>
      </c>
      <c r="G88" s="220">
        <v>107.4</v>
      </c>
    </row>
    <row r="89" spans="1:7" ht="15.75">
      <c r="A89" s="183" t="s">
        <v>192</v>
      </c>
      <c r="B89" s="30" t="s">
        <v>311</v>
      </c>
      <c r="C89" s="32"/>
      <c r="D89" s="220">
        <v>164.3</v>
      </c>
      <c r="E89" s="220">
        <v>135.8</v>
      </c>
      <c r="F89" s="220">
        <v>133.8</v>
      </c>
      <c r="G89" s="220">
        <v>132</v>
      </c>
    </row>
    <row r="90" spans="1:7" ht="15.75">
      <c r="A90" s="183" t="s">
        <v>193</v>
      </c>
      <c r="B90" s="30" t="s">
        <v>312</v>
      </c>
      <c r="C90" s="32"/>
      <c r="D90" s="220">
        <v>54.1</v>
      </c>
      <c r="E90" s="220">
        <v>54.9</v>
      </c>
      <c r="F90" s="220">
        <v>55.5</v>
      </c>
      <c r="G90" s="220">
        <v>56.08</v>
      </c>
    </row>
    <row r="91" spans="1:3" ht="15.75">
      <c r="A91" s="189"/>
      <c r="B91" s="76"/>
      <c r="C91" s="77"/>
    </row>
    <row r="92" spans="1:3" ht="15.75">
      <c r="A92" s="189"/>
      <c r="B92" s="76"/>
      <c r="C92" s="60"/>
    </row>
    <row r="93" spans="1:3" ht="15.75">
      <c r="A93" s="189"/>
      <c r="B93" s="76"/>
      <c r="C93" s="60"/>
    </row>
    <row r="94" spans="1:3" ht="15.75">
      <c r="A94" s="189"/>
      <c r="B94" s="76"/>
      <c r="C94" s="60"/>
    </row>
    <row r="95" spans="1:3" ht="15.75">
      <c r="A95" s="189"/>
      <c r="B95" s="76"/>
      <c r="C95" s="60"/>
    </row>
  </sheetData>
  <sheetProtection formatCells="0"/>
  <mergeCells count="17">
    <mergeCell ref="B6:C6"/>
    <mergeCell ref="B7:C7"/>
    <mergeCell ref="B11:C11"/>
    <mergeCell ref="A1:D1"/>
    <mergeCell ref="A2:D2"/>
    <mergeCell ref="A3:D3"/>
    <mergeCell ref="B5:C5"/>
    <mergeCell ref="B4:C4"/>
    <mergeCell ref="B12:C12"/>
    <mergeCell ref="B13:C13"/>
    <mergeCell ref="B14:C14"/>
    <mergeCell ref="A29:C29"/>
    <mergeCell ref="B30:C30"/>
    <mergeCell ref="B38:C38"/>
    <mergeCell ref="B71:C71"/>
    <mergeCell ref="B79:C79"/>
    <mergeCell ref="B65:C65"/>
  </mergeCells>
  <hyperlinks>
    <hyperlink ref="C62" r:id="rId1" display="cgskanc@mail.ru"/>
    <hyperlink ref="C43" r:id="rId2" display="mailto:murmansk_len_priem@mail.ru"/>
    <hyperlink ref="C50" r:id="rId3" display="mailto:murmansk_okt_priem@mail.ru"/>
    <hyperlink ref="C56" r:id="rId4" display="mailto:murmansk_perv_priem@mail.ru"/>
  </hyperlinks>
  <printOptions/>
  <pageMargins left="0.7874015748031497" right="0.5905511811023623" top="0.5905511811023623" bottom="0.5905511811023623" header="0.31496062992125984" footer="0.31496062992125984"/>
  <pageSetup horizontalDpi="600" verticalDpi="600" orientation="portrait" paperSize="9" scale="75"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AI94"/>
  <sheetViews>
    <sheetView zoomScale="120" zoomScaleNormal="120" zoomScaleSheetLayoutView="100" zoomScalePageLayoutView="0" workbookViewId="0" topLeftCell="A94">
      <selection activeCell="E102" sqref="E102"/>
    </sheetView>
  </sheetViews>
  <sheetFormatPr defaultColWidth="9.125" defaultRowHeight="12.75"/>
  <cols>
    <col min="1" max="1" width="7.25390625" style="1" customWidth="1"/>
    <col min="2" max="2" width="29.00390625" style="1" customWidth="1"/>
    <col min="3" max="3" width="27.00390625" style="1" customWidth="1"/>
    <col min="4" max="4" width="19.00390625" style="65" customWidth="1"/>
    <col min="5" max="5" width="24.75390625" style="168" customWidth="1"/>
    <col min="6" max="16384" width="9.125" style="1" customWidth="1"/>
  </cols>
  <sheetData>
    <row r="1" spans="1:5" ht="20.25" customHeight="1">
      <c r="A1" s="338" t="s">
        <v>194</v>
      </c>
      <c r="B1" s="338"/>
      <c r="C1" s="338"/>
      <c r="D1" s="338"/>
      <c r="E1" s="338"/>
    </row>
    <row r="2" spans="1:35" ht="26.25" customHeight="1">
      <c r="A2" s="56"/>
      <c r="B2" s="368" t="s">
        <v>846</v>
      </c>
      <c r="C2" s="368"/>
      <c r="D2" s="368"/>
      <c r="E2" s="368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</row>
    <row r="3" spans="1:35" s="2" customFormat="1" ht="9.75" customHeight="1" thickBot="1">
      <c r="A3" s="54"/>
      <c r="B3" s="371" t="s">
        <v>721</v>
      </c>
      <c r="C3" s="371"/>
      <c r="D3" s="371"/>
      <c r="E3" s="371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</row>
    <row r="4" spans="1:35" ht="13.5" customHeight="1" thickBot="1">
      <c r="A4" s="86"/>
      <c r="B4" s="86"/>
      <c r="C4" s="86"/>
      <c r="D4" s="369" t="s">
        <v>298</v>
      </c>
      <c r="E4" s="370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</row>
    <row r="5" spans="1:35" ht="69.75" customHeight="1" hidden="1">
      <c r="A5" s="84"/>
      <c r="B5" s="84"/>
      <c r="C5" s="85"/>
      <c r="D5" s="85"/>
      <c r="E5" s="164"/>
      <c r="F5" s="55" t="s">
        <v>674</v>
      </c>
      <c r="G5" s="55" t="s">
        <v>674</v>
      </c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</row>
    <row r="6" spans="1:35" s="42" customFormat="1" ht="45" customHeight="1">
      <c r="A6" s="89"/>
      <c r="B6" s="91" t="s">
        <v>307</v>
      </c>
      <c r="C6" s="92" t="s">
        <v>269</v>
      </c>
      <c r="D6" s="169" t="s">
        <v>822</v>
      </c>
      <c r="E6" s="170" t="s">
        <v>26</v>
      </c>
      <c r="F6" s="55"/>
      <c r="G6" s="55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</row>
    <row r="7" spans="1:35" ht="69.75" customHeight="1">
      <c r="A7" s="117">
        <v>1</v>
      </c>
      <c r="B7" s="111" t="s">
        <v>747</v>
      </c>
      <c r="C7" s="354" t="s">
        <v>253</v>
      </c>
      <c r="D7" s="208" t="s">
        <v>547</v>
      </c>
      <c r="E7" s="211">
        <v>56703.38</v>
      </c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</row>
    <row r="8" spans="1:35" ht="70.5" customHeight="1">
      <c r="A8" s="117">
        <v>2</v>
      </c>
      <c r="B8" s="112" t="s">
        <v>748</v>
      </c>
      <c r="C8" s="366"/>
      <c r="D8" s="205">
        <v>7604</v>
      </c>
      <c r="E8" s="211">
        <v>302501.62</v>
      </c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</row>
    <row r="9" spans="1:35" ht="63" customHeight="1">
      <c r="A9" s="117">
        <v>3</v>
      </c>
      <c r="B9" s="113" t="s">
        <v>749</v>
      </c>
      <c r="C9" s="367"/>
      <c r="D9" s="208" t="s">
        <v>548</v>
      </c>
      <c r="E9" s="310">
        <v>93137.43</v>
      </c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</row>
    <row r="10" spans="1:35" ht="77.25" customHeight="1">
      <c r="A10" s="117"/>
      <c r="B10" s="112" t="s">
        <v>750</v>
      </c>
      <c r="C10" s="354" t="s">
        <v>270</v>
      </c>
      <c r="D10" s="205">
        <v>64630</v>
      </c>
      <c r="E10" s="211">
        <v>529814.65</v>
      </c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</row>
    <row r="11" spans="1:35" ht="43.5" customHeight="1">
      <c r="A11" s="117">
        <v>4</v>
      </c>
      <c r="B11" s="111" t="s">
        <v>759</v>
      </c>
      <c r="C11" s="366"/>
      <c r="D11" s="205">
        <v>38975</v>
      </c>
      <c r="E11" s="211">
        <v>463988.22</v>
      </c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</row>
    <row r="12" spans="1:35" ht="16.5" customHeight="1">
      <c r="A12" s="117">
        <v>5</v>
      </c>
      <c r="B12" s="111" t="s">
        <v>760</v>
      </c>
      <c r="C12" s="366"/>
      <c r="D12" s="133">
        <v>27</v>
      </c>
      <c r="E12" s="211">
        <v>330.13</v>
      </c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</row>
    <row r="13" spans="1:35" ht="51.75" customHeight="1">
      <c r="A13" s="117">
        <v>6</v>
      </c>
      <c r="B13" s="111" t="s">
        <v>761</v>
      </c>
      <c r="C13" s="366"/>
      <c r="D13" s="133">
        <v>244</v>
      </c>
      <c r="E13" s="211">
        <v>3152.73</v>
      </c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</row>
    <row r="14" spans="1:35" ht="48.75" customHeight="1">
      <c r="A14" s="117">
        <v>7</v>
      </c>
      <c r="B14" s="111" t="s">
        <v>762</v>
      </c>
      <c r="C14" s="366"/>
      <c r="D14" s="205">
        <v>25384</v>
      </c>
      <c r="E14" s="211">
        <v>62343.57</v>
      </c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</row>
    <row r="15" spans="1:35" ht="51.75" customHeight="1">
      <c r="A15" s="117"/>
      <c r="B15" s="115" t="s">
        <v>763</v>
      </c>
      <c r="C15" s="366"/>
      <c r="D15" s="205">
        <v>41325</v>
      </c>
      <c r="E15" s="211">
        <v>827561.14</v>
      </c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</row>
    <row r="16" spans="1:35" ht="47.25" customHeight="1">
      <c r="A16" s="117">
        <v>8</v>
      </c>
      <c r="B16" s="111" t="s">
        <v>759</v>
      </c>
      <c r="C16" s="366"/>
      <c r="D16" s="205">
        <v>41052</v>
      </c>
      <c r="E16" s="211">
        <v>816966.58</v>
      </c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</row>
    <row r="17" spans="1:35" ht="51">
      <c r="A17" s="117">
        <v>9</v>
      </c>
      <c r="B17" s="111" t="s">
        <v>761</v>
      </c>
      <c r="C17" s="366"/>
      <c r="D17" s="133">
        <v>273</v>
      </c>
      <c r="E17" s="211">
        <v>10594.56</v>
      </c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</row>
    <row r="18" spans="1:35" ht="43.5" customHeight="1">
      <c r="A18" s="117">
        <v>10</v>
      </c>
      <c r="B18" s="112" t="s">
        <v>213</v>
      </c>
      <c r="C18" s="366"/>
      <c r="D18" s="133" t="s">
        <v>911</v>
      </c>
      <c r="E18" s="211" t="s">
        <v>911</v>
      </c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</row>
    <row r="19" spans="1:35" ht="50.25" customHeight="1">
      <c r="A19" s="117">
        <v>11</v>
      </c>
      <c r="B19" s="112" t="s">
        <v>214</v>
      </c>
      <c r="C19" s="367"/>
      <c r="D19" s="133" t="s">
        <v>911</v>
      </c>
      <c r="E19" s="211" t="s">
        <v>911</v>
      </c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</row>
    <row r="20" spans="1:35" ht="96.75" customHeight="1">
      <c r="A20" s="117">
        <v>12</v>
      </c>
      <c r="B20" s="112" t="s">
        <v>223</v>
      </c>
      <c r="C20" s="282" t="s">
        <v>224</v>
      </c>
      <c r="D20" s="205">
        <v>31551</v>
      </c>
      <c r="E20" s="211" t="s">
        <v>911</v>
      </c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</row>
    <row r="21" spans="1:35" ht="147.75" customHeight="1">
      <c r="A21" s="117">
        <v>13</v>
      </c>
      <c r="B21" s="112" t="s">
        <v>766</v>
      </c>
      <c r="C21" s="111" t="s">
        <v>778</v>
      </c>
      <c r="D21" s="205">
        <v>11075</v>
      </c>
      <c r="E21" s="211">
        <v>40573.87</v>
      </c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</row>
    <row r="22" spans="1:35" ht="109.5" customHeight="1">
      <c r="A22" s="117">
        <v>14</v>
      </c>
      <c r="B22" s="111" t="s">
        <v>767</v>
      </c>
      <c r="C22" s="111" t="s">
        <v>271</v>
      </c>
      <c r="D22" s="212">
        <v>9925</v>
      </c>
      <c r="E22" s="213">
        <v>155853.56</v>
      </c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</row>
    <row r="23" spans="1:35" ht="72" customHeight="1">
      <c r="A23" s="117">
        <v>15</v>
      </c>
      <c r="B23" s="111" t="s">
        <v>768</v>
      </c>
      <c r="C23" s="111" t="s">
        <v>273</v>
      </c>
      <c r="D23" s="214">
        <v>965</v>
      </c>
      <c r="E23" s="213">
        <v>21547.45</v>
      </c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</row>
    <row r="24" spans="1:35" ht="53.25" customHeight="1">
      <c r="A24" s="117">
        <v>16</v>
      </c>
      <c r="B24" s="112" t="s">
        <v>769</v>
      </c>
      <c r="C24" s="354" t="s">
        <v>274</v>
      </c>
      <c r="D24" s="205">
        <v>7517</v>
      </c>
      <c r="E24" s="211">
        <v>21063.46</v>
      </c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</row>
    <row r="25" spans="1:35" ht="66.75" customHeight="1">
      <c r="A25" s="117">
        <v>17</v>
      </c>
      <c r="B25" s="112" t="s">
        <v>770</v>
      </c>
      <c r="C25" s="366"/>
      <c r="D25" s="205">
        <v>1457</v>
      </c>
      <c r="E25" s="211">
        <v>9101.36</v>
      </c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</row>
    <row r="26" spans="1:35" ht="68.25" customHeight="1">
      <c r="A26" s="117">
        <v>18</v>
      </c>
      <c r="B26" s="112" t="s">
        <v>220</v>
      </c>
      <c r="C26" s="366"/>
      <c r="D26" s="133">
        <v>165</v>
      </c>
      <c r="E26" s="211">
        <v>2302.58</v>
      </c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</row>
    <row r="27" spans="1:35" ht="68.25" customHeight="1">
      <c r="A27" s="117">
        <v>19</v>
      </c>
      <c r="B27" s="112" t="s">
        <v>803</v>
      </c>
      <c r="C27" s="365"/>
      <c r="D27" s="133">
        <v>1125</v>
      </c>
      <c r="E27" s="211" t="s">
        <v>911</v>
      </c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</row>
    <row r="28" spans="1:35" ht="68.25" customHeight="1">
      <c r="A28" s="117">
        <v>20</v>
      </c>
      <c r="B28" s="112" t="s">
        <v>752</v>
      </c>
      <c r="C28" s="111" t="s">
        <v>753</v>
      </c>
      <c r="D28" s="133">
        <v>583</v>
      </c>
      <c r="E28" s="211" t="s">
        <v>911</v>
      </c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</row>
    <row r="29" spans="1:35" ht="79.5" customHeight="1">
      <c r="A29" s="117">
        <v>21</v>
      </c>
      <c r="B29" s="112" t="s">
        <v>771</v>
      </c>
      <c r="C29" s="111" t="s">
        <v>275</v>
      </c>
      <c r="D29" s="133">
        <v>4</v>
      </c>
      <c r="E29" s="211">
        <v>59.55</v>
      </c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</row>
    <row r="30" spans="1:35" ht="79.5" customHeight="1">
      <c r="A30" s="117">
        <v>22</v>
      </c>
      <c r="B30" s="112" t="s">
        <v>754</v>
      </c>
      <c r="C30" s="111" t="s">
        <v>755</v>
      </c>
      <c r="D30" s="133" t="s">
        <v>911</v>
      </c>
      <c r="E30" s="211" t="s">
        <v>911</v>
      </c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</row>
    <row r="31" spans="1:35" ht="146.25" customHeight="1">
      <c r="A31" s="117">
        <v>23</v>
      </c>
      <c r="B31" s="225" t="s">
        <v>221</v>
      </c>
      <c r="C31" s="111" t="s">
        <v>277</v>
      </c>
      <c r="D31" s="133">
        <v>1</v>
      </c>
      <c r="E31" s="211">
        <v>4.67</v>
      </c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</row>
    <row r="32" spans="1:35" ht="74.25" customHeight="1">
      <c r="A32" s="117">
        <v>24</v>
      </c>
      <c r="B32" s="111" t="s">
        <v>222</v>
      </c>
      <c r="C32" s="357" t="s">
        <v>278</v>
      </c>
      <c r="D32" s="286" t="s">
        <v>549</v>
      </c>
      <c r="E32" s="171">
        <v>1097.65</v>
      </c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</row>
    <row r="33" spans="1:35" ht="63.75" customHeight="1">
      <c r="A33" s="117">
        <v>25</v>
      </c>
      <c r="B33" s="111" t="s">
        <v>245</v>
      </c>
      <c r="C33" s="362"/>
      <c r="D33" s="133">
        <v>789</v>
      </c>
      <c r="E33" s="211">
        <v>3356.09</v>
      </c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</row>
    <row r="34" spans="1:35" ht="72.75" customHeight="1">
      <c r="A34" s="223">
        <v>26</v>
      </c>
      <c r="B34" s="113" t="s">
        <v>889</v>
      </c>
      <c r="C34" s="363"/>
      <c r="D34" s="235">
        <v>286</v>
      </c>
      <c r="E34" s="236">
        <v>3045</v>
      </c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</row>
    <row r="35" spans="1:35" s="234" customFormat="1" ht="144" customHeight="1">
      <c r="A35" s="117">
        <v>27</v>
      </c>
      <c r="B35" s="111" t="s">
        <v>246</v>
      </c>
      <c r="C35" s="115" t="s">
        <v>279</v>
      </c>
      <c r="D35" s="133">
        <v>25</v>
      </c>
      <c r="E35" s="211">
        <v>25</v>
      </c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</row>
    <row r="36" spans="1:35" ht="139.5" customHeight="1">
      <c r="A36" s="237">
        <v>28</v>
      </c>
      <c r="B36" s="115" t="s">
        <v>772</v>
      </c>
      <c r="C36" s="112" t="s">
        <v>280</v>
      </c>
      <c r="D36" s="238">
        <v>16740</v>
      </c>
      <c r="E36" s="239">
        <v>16740</v>
      </c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</row>
    <row r="37" spans="1:35" ht="66.75" customHeight="1">
      <c r="A37" s="117">
        <v>29</v>
      </c>
      <c r="B37" s="111" t="s">
        <v>779</v>
      </c>
      <c r="C37" s="372" t="s">
        <v>281</v>
      </c>
      <c r="D37" s="204">
        <v>1775</v>
      </c>
      <c r="E37" s="171">
        <v>3550</v>
      </c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</row>
    <row r="38" spans="1:35" ht="57" customHeight="1">
      <c r="A38" s="117">
        <v>30</v>
      </c>
      <c r="B38" s="111" t="s">
        <v>787</v>
      </c>
      <c r="C38" s="372"/>
      <c r="D38" s="90">
        <v>158</v>
      </c>
      <c r="E38" s="133">
        <v>160</v>
      </c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</row>
    <row r="39" spans="1:35" ht="38.25">
      <c r="A39" s="117">
        <v>31</v>
      </c>
      <c r="B39" s="111" t="s">
        <v>788</v>
      </c>
      <c r="C39" s="372"/>
      <c r="D39" s="90">
        <v>518</v>
      </c>
      <c r="E39" s="171">
        <v>310.8</v>
      </c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</row>
    <row r="40" spans="1:35" ht="84.75" customHeight="1">
      <c r="A40" s="117">
        <v>32</v>
      </c>
      <c r="B40" s="111" t="s">
        <v>247</v>
      </c>
      <c r="C40" s="111" t="s">
        <v>282</v>
      </c>
      <c r="D40" s="90">
        <v>8</v>
      </c>
      <c r="E40" s="133">
        <v>144</v>
      </c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</row>
    <row r="41" spans="1:35" ht="71.25" customHeight="1">
      <c r="A41" s="117">
        <v>33</v>
      </c>
      <c r="B41" s="226" t="s">
        <v>254</v>
      </c>
      <c r="C41" s="111" t="s">
        <v>288</v>
      </c>
      <c r="D41" s="90" t="s">
        <v>911</v>
      </c>
      <c r="E41" s="133" t="s">
        <v>911</v>
      </c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</row>
    <row r="42" spans="1:35" ht="75.75" customHeight="1">
      <c r="A42" s="117">
        <v>34</v>
      </c>
      <c r="B42" s="111" t="s">
        <v>305</v>
      </c>
      <c r="C42" s="357" t="s">
        <v>284</v>
      </c>
      <c r="D42" s="90">
        <v>163</v>
      </c>
      <c r="E42" s="133">
        <v>990.8</v>
      </c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</row>
    <row r="43" spans="1:35" ht="67.5" customHeight="1">
      <c r="A43" s="117">
        <v>35</v>
      </c>
      <c r="B43" s="111" t="s">
        <v>306</v>
      </c>
      <c r="C43" s="358"/>
      <c r="D43" s="90">
        <v>110</v>
      </c>
      <c r="E43" s="133">
        <v>958.6</v>
      </c>
      <c r="F43" s="118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</row>
    <row r="44" spans="1:35" ht="76.5">
      <c r="A44" s="117">
        <v>36</v>
      </c>
      <c r="B44" s="116" t="s">
        <v>268</v>
      </c>
      <c r="C44" s="116" t="s">
        <v>290</v>
      </c>
      <c r="D44" s="204">
        <v>24101</v>
      </c>
      <c r="E44" s="171">
        <v>737611.42</v>
      </c>
      <c r="F44" s="118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</row>
    <row r="45" spans="1:35" ht="98.25" customHeight="1">
      <c r="A45" s="117">
        <v>37</v>
      </c>
      <c r="B45" s="111" t="s">
        <v>248</v>
      </c>
      <c r="C45" s="111" t="s">
        <v>240</v>
      </c>
      <c r="D45" s="204">
        <v>1959</v>
      </c>
      <c r="E45" s="171">
        <v>26618.38</v>
      </c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</row>
    <row r="46" spans="1:35" ht="78" customHeight="1">
      <c r="A46" s="117">
        <v>38</v>
      </c>
      <c r="B46" s="116" t="s">
        <v>249</v>
      </c>
      <c r="C46" s="354" t="s">
        <v>291</v>
      </c>
      <c r="D46" s="90" t="s">
        <v>911</v>
      </c>
      <c r="E46" s="133" t="s">
        <v>911</v>
      </c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</row>
    <row r="47" spans="1:35" ht="87.75" customHeight="1">
      <c r="A47" s="117">
        <v>39</v>
      </c>
      <c r="B47" s="116" t="s">
        <v>250</v>
      </c>
      <c r="C47" s="355"/>
      <c r="D47" s="90">
        <v>337</v>
      </c>
      <c r="E47" s="171">
        <v>7860.44</v>
      </c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</row>
    <row r="48" spans="1:35" ht="88.5" customHeight="1">
      <c r="A48" s="117">
        <v>40</v>
      </c>
      <c r="B48" s="274" t="s">
        <v>751</v>
      </c>
      <c r="C48" s="355"/>
      <c r="D48" s="283">
        <v>1433</v>
      </c>
      <c r="E48" s="284">
        <v>94697.79</v>
      </c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</row>
    <row r="49" spans="1:35" ht="99" customHeight="1">
      <c r="A49" s="287">
        <v>41</v>
      </c>
      <c r="B49" s="275" t="s">
        <v>251</v>
      </c>
      <c r="C49" s="355"/>
      <c r="D49" s="224">
        <v>14</v>
      </c>
      <c r="E49" s="171">
        <v>1969.62</v>
      </c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</row>
    <row r="50" spans="1:35" ht="52.5" customHeight="1">
      <c r="A50" s="223">
        <v>42</v>
      </c>
      <c r="B50" s="111" t="s">
        <v>255</v>
      </c>
      <c r="C50" s="355"/>
      <c r="D50" s="90">
        <v>2</v>
      </c>
      <c r="E50" s="171">
        <v>73.41</v>
      </c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</row>
    <row r="51" spans="1:35" ht="38.25">
      <c r="A51" s="209">
        <v>43</v>
      </c>
      <c r="B51" s="111" t="s">
        <v>256</v>
      </c>
      <c r="C51" s="355"/>
      <c r="D51" s="90">
        <v>7</v>
      </c>
      <c r="E51" s="171">
        <v>735.25</v>
      </c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</row>
    <row r="52" spans="1:35" ht="51">
      <c r="A52" s="117">
        <v>44</v>
      </c>
      <c r="B52" s="115" t="s">
        <v>252</v>
      </c>
      <c r="C52" s="356"/>
      <c r="D52" s="90" t="s">
        <v>911</v>
      </c>
      <c r="E52" s="133" t="s">
        <v>911</v>
      </c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</row>
    <row r="53" spans="1:35" ht="76.5">
      <c r="A53" s="117">
        <v>45</v>
      </c>
      <c r="B53" s="113" t="s">
        <v>258</v>
      </c>
      <c r="C53" s="120" t="s">
        <v>292</v>
      </c>
      <c r="D53" s="90" t="s">
        <v>911</v>
      </c>
      <c r="E53" s="133" t="s">
        <v>911</v>
      </c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</row>
    <row r="54" spans="1:35" ht="38.25">
      <c r="A54" s="117">
        <v>46</v>
      </c>
      <c r="B54" s="111" t="s">
        <v>259</v>
      </c>
      <c r="C54" s="357" t="s">
        <v>293</v>
      </c>
      <c r="D54" s="90">
        <v>1</v>
      </c>
      <c r="E54" s="171">
        <v>15.37</v>
      </c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</row>
    <row r="55" spans="1:35" ht="51">
      <c r="A55" s="223">
        <v>47</v>
      </c>
      <c r="B55" s="111" t="s">
        <v>550</v>
      </c>
      <c r="C55" s="363"/>
      <c r="D55" s="90" t="s">
        <v>911</v>
      </c>
      <c r="E55" s="133" t="s">
        <v>911</v>
      </c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</row>
    <row r="56" spans="1:35" ht="102">
      <c r="A56" s="117">
        <v>48</v>
      </c>
      <c r="B56" s="111" t="s">
        <v>262</v>
      </c>
      <c r="C56" s="111" t="s">
        <v>551</v>
      </c>
      <c r="D56" s="90" t="s">
        <v>911</v>
      </c>
      <c r="E56" s="133" t="s">
        <v>911</v>
      </c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</row>
    <row r="57" spans="1:35" ht="161.25" customHeight="1">
      <c r="A57" s="117">
        <v>49</v>
      </c>
      <c r="B57" s="111" t="s">
        <v>263</v>
      </c>
      <c r="C57" s="111" t="s">
        <v>552</v>
      </c>
      <c r="D57" s="90">
        <v>177</v>
      </c>
      <c r="E57" s="171">
        <v>10441.62</v>
      </c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</row>
    <row r="58" spans="1:35" ht="76.5">
      <c r="A58" s="117">
        <v>50</v>
      </c>
      <c r="B58" s="111" t="s">
        <v>264</v>
      </c>
      <c r="C58" s="357" t="s">
        <v>294</v>
      </c>
      <c r="D58" s="90">
        <v>64</v>
      </c>
      <c r="E58" s="171">
        <v>538.11</v>
      </c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</row>
    <row r="59" spans="1:35" ht="78.75" customHeight="1">
      <c r="A59" s="117">
        <v>51</v>
      </c>
      <c r="B59" s="111" t="s">
        <v>265</v>
      </c>
      <c r="C59" s="361"/>
      <c r="D59" s="90">
        <v>4</v>
      </c>
      <c r="E59" s="171">
        <v>631.13</v>
      </c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</row>
    <row r="60" spans="1:35" ht="78.75" customHeight="1">
      <c r="A60" s="117">
        <v>52</v>
      </c>
      <c r="B60" s="111" t="s">
        <v>227</v>
      </c>
      <c r="C60" s="362"/>
      <c r="D60" s="90">
        <v>10</v>
      </c>
      <c r="E60" s="171">
        <v>16.59</v>
      </c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</row>
    <row r="61" spans="1:35" ht="72.75" customHeight="1">
      <c r="A61" s="117">
        <v>53</v>
      </c>
      <c r="B61" s="111" t="s">
        <v>233</v>
      </c>
      <c r="C61" s="362"/>
      <c r="D61" s="90">
        <v>1</v>
      </c>
      <c r="E61" s="171">
        <v>2.74</v>
      </c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</row>
    <row r="62" spans="1:35" ht="72.75" customHeight="1">
      <c r="A62" s="117">
        <v>54</v>
      </c>
      <c r="B62" s="111" t="s">
        <v>266</v>
      </c>
      <c r="C62" s="362"/>
      <c r="D62" s="90">
        <v>108</v>
      </c>
      <c r="E62" s="171">
        <v>57.14</v>
      </c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</row>
    <row r="63" spans="1:35" ht="72.75" customHeight="1">
      <c r="A63" s="117">
        <v>55</v>
      </c>
      <c r="B63" s="111" t="s">
        <v>267</v>
      </c>
      <c r="C63" s="362"/>
      <c r="D63" s="209">
        <v>32</v>
      </c>
      <c r="E63" s="209">
        <v>1320.03</v>
      </c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</row>
    <row r="64" spans="1:35" ht="148.5" customHeight="1">
      <c r="A64" s="117">
        <v>56</v>
      </c>
      <c r="B64" s="111" t="s">
        <v>226</v>
      </c>
      <c r="C64" s="112" t="s">
        <v>225</v>
      </c>
      <c r="D64" s="90" t="s">
        <v>911</v>
      </c>
      <c r="E64" s="133" t="s">
        <v>911</v>
      </c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</row>
    <row r="65" spans="1:35" ht="127.5">
      <c r="A65" s="117">
        <v>57</v>
      </c>
      <c r="B65" s="285" t="s">
        <v>234</v>
      </c>
      <c r="C65" s="114" t="s">
        <v>295</v>
      </c>
      <c r="D65" s="90">
        <v>2</v>
      </c>
      <c r="E65" s="171">
        <v>14.42</v>
      </c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</row>
    <row r="66" spans="1:35" ht="63.75">
      <c r="A66" s="117">
        <v>58</v>
      </c>
      <c r="B66" s="111" t="s">
        <v>266</v>
      </c>
      <c r="C66" s="357" t="s">
        <v>235</v>
      </c>
      <c r="D66" s="209" t="s">
        <v>911</v>
      </c>
      <c r="E66" s="209" t="s">
        <v>911</v>
      </c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</row>
    <row r="67" spans="1:35" ht="76.5">
      <c r="A67" s="117">
        <v>59</v>
      </c>
      <c r="B67" s="111" t="s">
        <v>264</v>
      </c>
      <c r="C67" s="363"/>
      <c r="D67" s="209">
        <v>1</v>
      </c>
      <c r="E67" s="209">
        <v>7.21</v>
      </c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</row>
    <row r="68" spans="1:35" ht="89.25">
      <c r="A68" s="117">
        <v>60</v>
      </c>
      <c r="B68" s="113" t="s">
        <v>789</v>
      </c>
      <c r="C68" s="115" t="s">
        <v>790</v>
      </c>
      <c r="D68" s="90" t="s">
        <v>911</v>
      </c>
      <c r="E68" s="171" t="s">
        <v>911</v>
      </c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</row>
    <row r="69" spans="1:35" ht="153">
      <c r="A69" s="117">
        <v>61</v>
      </c>
      <c r="B69" s="119" t="s">
        <v>791</v>
      </c>
      <c r="C69" s="121" t="s">
        <v>792</v>
      </c>
      <c r="D69" s="90" t="s">
        <v>911</v>
      </c>
      <c r="E69" s="133" t="s">
        <v>911</v>
      </c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</row>
    <row r="70" spans="1:35" ht="63.75">
      <c r="A70" s="117">
        <v>62</v>
      </c>
      <c r="B70" s="119" t="s">
        <v>800</v>
      </c>
      <c r="C70" s="121" t="s">
        <v>228</v>
      </c>
      <c r="D70" s="90">
        <v>988</v>
      </c>
      <c r="E70" s="171" t="s">
        <v>911</v>
      </c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</row>
    <row r="71" spans="1:35" ht="165.75">
      <c r="A71" s="117">
        <v>63</v>
      </c>
      <c r="B71" s="227" t="s">
        <v>212</v>
      </c>
      <c r="C71" s="122" t="s">
        <v>807</v>
      </c>
      <c r="D71" s="90">
        <v>9</v>
      </c>
      <c r="E71" s="171" t="s">
        <v>911</v>
      </c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</row>
    <row r="72" spans="1:35" ht="153">
      <c r="A72" s="117">
        <v>64</v>
      </c>
      <c r="B72" s="226" t="s">
        <v>808</v>
      </c>
      <c r="C72" s="111" t="s">
        <v>809</v>
      </c>
      <c r="D72" s="90" t="s">
        <v>911</v>
      </c>
      <c r="E72" s="171" t="s">
        <v>911</v>
      </c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</row>
    <row r="73" spans="1:35" ht="76.5">
      <c r="A73" s="117">
        <v>65</v>
      </c>
      <c r="B73" s="111" t="s">
        <v>764</v>
      </c>
      <c r="C73" s="111" t="s">
        <v>765</v>
      </c>
      <c r="D73" s="90">
        <v>149</v>
      </c>
      <c r="E73" s="171">
        <v>10415.69</v>
      </c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</row>
    <row r="74" spans="1:35" ht="38.25">
      <c r="A74" s="359">
        <v>66</v>
      </c>
      <c r="B74" s="357" t="s">
        <v>296</v>
      </c>
      <c r="C74" s="112" t="s">
        <v>297</v>
      </c>
      <c r="D74" s="90">
        <v>69</v>
      </c>
      <c r="E74" s="171">
        <v>117.54</v>
      </c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</row>
    <row r="75" spans="1:35" ht="75" customHeight="1">
      <c r="A75" s="360"/>
      <c r="B75" s="358"/>
      <c r="C75" s="112" t="s">
        <v>119</v>
      </c>
      <c r="D75" s="171" t="s">
        <v>911</v>
      </c>
      <c r="E75" s="171" t="s">
        <v>911</v>
      </c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</row>
    <row r="76" spans="1:35" ht="71.25" customHeight="1">
      <c r="A76" s="231">
        <v>67</v>
      </c>
      <c r="B76" s="112" t="s">
        <v>431</v>
      </c>
      <c r="C76" s="112" t="s">
        <v>802</v>
      </c>
      <c r="D76" s="217">
        <v>485</v>
      </c>
      <c r="E76" s="171" t="s">
        <v>911</v>
      </c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</row>
    <row r="77" spans="1:35" ht="140.25">
      <c r="A77" s="217">
        <v>68</v>
      </c>
      <c r="B77" s="112" t="s">
        <v>554</v>
      </c>
      <c r="C77" s="112" t="s">
        <v>553</v>
      </c>
      <c r="D77" s="171">
        <v>300</v>
      </c>
      <c r="E77" s="171">
        <v>2471.16</v>
      </c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</row>
    <row r="78" spans="1:5" s="228" customFormat="1" ht="51">
      <c r="A78" s="90">
        <v>69</v>
      </c>
      <c r="B78" s="232" t="s">
        <v>432</v>
      </c>
      <c r="C78" s="114" t="s">
        <v>289</v>
      </c>
      <c r="D78" s="230">
        <v>1350</v>
      </c>
      <c r="E78" s="233">
        <v>209818.81</v>
      </c>
    </row>
    <row r="79" spans="1:35" s="234" customFormat="1" ht="63.75">
      <c r="A79" s="90">
        <v>70</v>
      </c>
      <c r="B79" s="112" t="s">
        <v>773</v>
      </c>
      <c r="C79" s="240" t="s">
        <v>801</v>
      </c>
      <c r="D79" s="90">
        <v>426</v>
      </c>
      <c r="E79" s="171" t="s">
        <v>911</v>
      </c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28"/>
      <c r="AG79" s="228"/>
      <c r="AH79" s="228"/>
      <c r="AI79" s="228"/>
    </row>
    <row r="80" spans="1:35" ht="89.25">
      <c r="A80" s="90">
        <v>71</v>
      </c>
      <c r="B80" s="112" t="s">
        <v>804</v>
      </c>
      <c r="C80" s="112" t="s">
        <v>890</v>
      </c>
      <c r="D80" s="90">
        <v>132</v>
      </c>
      <c r="E80" s="171" t="s">
        <v>911</v>
      </c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</row>
    <row r="81" spans="1:35" ht="102">
      <c r="A81" s="276">
        <v>72</v>
      </c>
      <c r="B81" s="277" t="s">
        <v>805</v>
      </c>
      <c r="C81" s="278" t="s">
        <v>806</v>
      </c>
      <c r="D81" s="276">
        <v>905</v>
      </c>
      <c r="E81" s="279">
        <v>47833.14</v>
      </c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</row>
    <row r="82" spans="1:35" ht="63.75">
      <c r="A82" s="90">
        <v>73</v>
      </c>
      <c r="B82" s="112" t="s">
        <v>774</v>
      </c>
      <c r="C82" s="354" t="s">
        <v>229</v>
      </c>
      <c r="D82" s="90">
        <v>3</v>
      </c>
      <c r="E82" s="171" t="s">
        <v>911</v>
      </c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</row>
    <row r="83" spans="1:35" ht="38.25">
      <c r="A83" s="90">
        <v>74</v>
      </c>
      <c r="B83" s="112" t="s">
        <v>775</v>
      </c>
      <c r="C83" s="364"/>
      <c r="D83" s="90">
        <v>144</v>
      </c>
      <c r="E83" s="171" t="s">
        <v>911</v>
      </c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</row>
    <row r="84" spans="1:35" ht="51">
      <c r="A84" s="90">
        <v>75</v>
      </c>
      <c r="B84" s="112" t="s">
        <v>230</v>
      </c>
      <c r="C84" s="365"/>
      <c r="D84" s="90">
        <v>228</v>
      </c>
      <c r="E84" s="171" t="s">
        <v>911</v>
      </c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</row>
    <row r="85" spans="1:35" ht="38.25">
      <c r="A85" s="90">
        <v>76</v>
      </c>
      <c r="B85" s="112" t="s">
        <v>756</v>
      </c>
      <c r="C85" s="357" t="s">
        <v>758</v>
      </c>
      <c r="D85" s="204">
        <v>885</v>
      </c>
      <c r="E85" s="171" t="s">
        <v>911</v>
      </c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</row>
    <row r="86" spans="1:35" ht="38.25">
      <c r="A86" s="90">
        <v>77</v>
      </c>
      <c r="B86" s="112" t="s">
        <v>757</v>
      </c>
      <c r="C86" s="358"/>
      <c r="D86" s="204">
        <v>916</v>
      </c>
      <c r="E86" s="171" t="s">
        <v>911</v>
      </c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</row>
    <row r="87" spans="1:5" ht="102">
      <c r="A87" s="90">
        <v>78</v>
      </c>
      <c r="B87" s="112" t="s">
        <v>776</v>
      </c>
      <c r="C87" s="112" t="s">
        <v>777</v>
      </c>
      <c r="D87" s="90">
        <v>61</v>
      </c>
      <c r="E87" s="171" t="s">
        <v>911</v>
      </c>
    </row>
    <row r="88" spans="1:5" ht="127.5">
      <c r="A88" s="283">
        <v>79</v>
      </c>
      <c r="B88" s="112" t="s">
        <v>236</v>
      </c>
      <c r="C88" s="112" t="s">
        <v>238</v>
      </c>
      <c r="D88" s="204">
        <v>9727</v>
      </c>
      <c r="E88" s="171">
        <v>14363.72</v>
      </c>
    </row>
    <row r="89" spans="1:5" ht="140.25">
      <c r="A89" s="283">
        <v>80</v>
      </c>
      <c r="B89" s="112" t="s">
        <v>237</v>
      </c>
      <c r="C89" s="112" t="s">
        <v>239</v>
      </c>
      <c r="D89" s="204">
        <v>2244</v>
      </c>
      <c r="E89" s="171">
        <v>2245.17</v>
      </c>
    </row>
    <row r="90" spans="1:5" ht="127.5" customHeight="1">
      <c r="A90" s="90">
        <v>81</v>
      </c>
      <c r="B90" s="112" t="s">
        <v>891</v>
      </c>
      <c r="C90" s="112" t="s">
        <v>892</v>
      </c>
      <c r="D90" s="204">
        <v>3002</v>
      </c>
      <c r="E90" s="171" t="s">
        <v>911</v>
      </c>
    </row>
    <row r="91" spans="1:5" ht="280.5">
      <c r="A91" s="90">
        <v>82</v>
      </c>
      <c r="B91" s="112" t="s">
        <v>893</v>
      </c>
      <c r="C91" s="112" t="s">
        <v>894</v>
      </c>
      <c r="D91" s="204">
        <v>5</v>
      </c>
      <c r="E91" s="171" t="s">
        <v>911</v>
      </c>
    </row>
    <row r="92" spans="1:5" ht="76.5">
      <c r="A92" s="90">
        <v>83</v>
      </c>
      <c r="B92" s="112" t="s">
        <v>555</v>
      </c>
      <c r="C92" s="112" t="s">
        <v>556</v>
      </c>
      <c r="D92" s="204">
        <v>9637</v>
      </c>
      <c r="E92" s="171" t="s">
        <v>911</v>
      </c>
    </row>
    <row r="93" spans="1:5" ht="63.75">
      <c r="A93" s="90">
        <v>84</v>
      </c>
      <c r="B93" s="112" t="s">
        <v>15</v>
      </c>
      <c r="C93" s="112" t="s">
        <v>16</v>
      </c>
      <c r="D93" s="204">
        <v>344</v>
      </c>
      <c r="E93" s="171">
        <v>36944.37</v>
      </c>
    </row>
    <row r="94" spans="1:5" ht="76.5">
      <c r="A94" s="90">
        <v>85</v>
      </c>
      <c r="B94" s="112" t="s">
        <v>796</v>
      </c>
      <c r="C94" s="112" t="s">
        <v>795</v>
      </c>
      <c r="D94" s="204">
        <v>99</v>
      </c>
      <c r="E94" s="171">
        <v>5576.04</v>
      </c>
    </row>
  </sheetData>
  <sheetProtection formatCells="0"/>
  <mergeCells count="18">
    <mergeCell ref="C42:C43"/>
    <mergeCell ref="A1:E1"/>
    <mergeCell ref="C7:C9"/>
    <mergeCell ref="C10:C19"/>
    <mergeCell ref="B2:E2"/>
    <mergeCell ref="D4:E4"/>
    <mergeCell ref="B3:E3"/>
    <mergeCell ref="C32:C34"/>
    <mergeCell ref="C24:C27"/>
    <mergeCell ref="C37:C39"/>
    <mergeCell ref="C46:C52"/>
    <mergeCell ref="C85:C86"/>
    <mergeCell ref="A74:A75"/>
    <mergeCell ref="B74:B75"/>
    <mergeCell ref="C58:C63"/>
    <mergeCell ref="C66:C67"/>
    <mergeCell ref="C82:C84"/>
    <mergeCell ref="C54:C55"/>
  </mergeCells>
  <printOptions/>
  <pageMargins left="0.7874015748031497" right="0.5905511811023623" top="0.5905511811023623" bottom="0.5905511811023623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I107"/>
  <sheetViews>
    <sheetView zoomScale="110" zoomScaleNormal="110" zoomScalePageLayoutView="0" workbookViewId="0" topLeftCell="A1">
      <selection activeCell="K24" sqref="K24"/>
    </sheetView>
  </sheetViews>
  <sheetFormatPr defaultColWidth="9.00390625" defaultRowHeight="12.75"/>
  <cols>
    <col min="1" max="1" width="7.75390625" style="0" bestFit="1" customWidth="1"/>
    <col min="2" max="2" width="45.125" style="0" customWidth="1"/>
    <col min="3" max="3" width="12.25390625" style="0" customWidth="1"/>
    <col min="4" max="4" width="13.375" style="144" customWidth="1"/>
    <col min="5" max="5" width="13.25390625" style="0" customWidth="1"/>
    <col min="6" max="6" width="13.25390625" style="0" hidden="1" customWidth="1"/>
    <col min="7" max="7" width="12.75390625" style="0" customWidth="1"/>
    <col min="8" max="8" width="0.12890625" style="0" customWidth="1"/>
    <col min="9" max="9" width="13.375" style="0" customWidth="1"/>
  </cols>
  <sheetData>
    <row r="1" spans="1:3" ht="15.75">
      <c r="A1" s="373" t="s">
        <v>195</v>
      </c>
      <c r="B1" s="373"/>
      <c r="C1" s="373"/>
    </row>
    <row r="2" spans="1:3" ht="15.75">
      <c r="A2" s="374" t="s">
        <v>840</v>
      </c>
      <c r="B2" s="374"/>
      <c r="C2" s="374"/>
    </row>
    <row r="3" spans="1:3" ht="13.5" customHeight="1">
      <c r="A3" s="377" t="s">
        <v>721</v>
      </c>
      <c r="B3" s="377"/>
      <c r="C3" s="377"/>
    </row>
    <row r="4" spans="1:9" ht="283.5">
      <c r="A4" s="191" t="s">
        <v>313</v>
      </c>
      <c r="B4" s="26" t="s">
        <v>314</v>
      </c>
      <c r="C4" s="27" t="s">
        <v>673</v>
      </c>
      <c r="D4" s="244" t="s">
        <v>215</v>
      </c>
      <c r="E4" s="244" t="s">
        <v>634</v>
      </c>
      <c r="F4" s="244" t="s">
        <v>400</v>
      </c>
      <c r="G4" s="244" t="s">
        <v>649</v>
      </c>
      <c r="H4" s="244" t="s">
        <v>731</v>
      </c>
      <c r="I4" s="244" t="s">
        <v>299</v>
      </c>
    </row>
    <row r="5" spans="1:9" ht="15.75">
      <c r="A5" s="192">
        <v>1</v>
      </c>
      <c r="B5" s="21" t="s">
        <v>471</v>
      </c>
      <c r="C5" s="21"/>
      <c r="D5" s="143"/>
      <c r="E5" s="143"/>
      <c r="F5" s="143"/>
      <c r="G5" s="143"/>
      <c r="H5" s="143"/>
      <c r="I5" s="143"/>
    </row>
    <row r="6" spans="1:9" ht="15.75">
      <c r="A6" s="193"/>
      <c r="B6" s="35" t="s">
        <v>671</v>
      </c>
      <c r="C6" s="4" t="s">
        <v>316</v>
      </c>
      <c r="D6" s="143">
        <v>202</v>
      </c>
      <c r="E6" s="143">
        <v>205</v>
      </c>
      <c r="F6" s="143">
        <v>205</v>
      </c>
      <c r="G6" s="143">
        <v>205</v>
      </c>
      <c r="H6" s="143">
        <v>203</v>
      </c>
      <c r="I6" s="143">
        <v>203</v>
      </c>
    </row>
    <row r="7" spans="1:9" ht="15.75">
      <c r="A7" s="193" t="s">
        <v>33</v>
      </c>
      <c r="B7" s="43" t="s">
        <v>672</v>
      </c>
      <c r="C7" s="4" t="s">
        <v>316</v>
      </c>
      <c r="D7" s="220">
        <v>10</v>
      </c>
      <c r="E7" s="220">
        <v>10</v>
      </c>
      <c r="F7" s="220">
        <v>10</v>
      </c>
      <c r="G7" s="220">
        <v>10</v>
      </c>
      <c r="H7" s="220">
        <v>10</v>
      </c>
      <c r="I7" s="220">
        <v>10</v>
      </c>
    </row>
    <row r="8" spans="1:9" ht="15.75">
      <c r="A8" s="193" t="s">
        <v>34</v>
      </c>
      <c r="B8" s="35" t="s">
        <v>428</v>
      </c>
      <c r="C8" s="4" t="s">
        <v>316</v>
      </c>
      <c r="D8" s="261">
        <v>1</v>
      </c>
      <c r="E8" s="261">
        <v>1</v>
      </c>
      <c r="F8" s="261">
        <v>1</v>
      </c>
      <c r="G8" s="261">
        <v>1</v>
      </c>
      <c r="H8" s="261">
        <v>1</v>
      </c>
      <c r="I8" s="261">
        <v>1</v>
      </c>
    </row>
    <row r="9" spans="1:9" ht="15.75">
      <c r="A9" s="193" t="s">
        <v>35</v>
      </c>
      <c r="B9" s="35" t="s">
        <v>429</v>
      </c>
      <c r="C9" s="4" t="s">
        <v>316</v>
      </c>
      <c r="D9" s="261">
        <v>1</v>
      </c>
      <c r="E9" s="261">
        <v>1</v>
      </c>
      <c r="F9" s="261">
        <v>1</v>
      </c>
      <c r="G9" s="261">
        <v>1</v>
      </c>
      <c r="H9" s="261">
        <v>1</v>
      </c>
      <c r="I9" s="261">
        <v>1</v>
      </c>
    </row>
    <row r="10" spans="1:9" ht="15.75">
      <c r="A10" s="193" t="s">
        <v>36</v>
      </c>
      <c r="B10" s="35" t="s">
        <v>430</v>
      </c>
      <c r="C10" s="4" t="s">
        <v>316</v>
      </c>
      <c r="D10" s="261">
        <v>1</v>
      </c>
      <c r="E10" s="261">
        <v>1</v>
      </c>
      <c r="F10" s="261">
        <v>1</v>
      </c>
      <c r="G10" s="261">
        <v>1</v>
      </c>
      <c r="H10" s="261">
        <v>1</v>
      </c>
      <c r="I10" s="261">
        <v>1</v>
      </c>
    </row>
    <row r="11" spans="1:9" ht="15.75">
      <c r="A11" s="193" t="s">
        <v>37</v>
      </c>
      <c r="B11" s="35" t="s">
        <v>697</v>
      </c>
      <c r="C11" s="4" t="s">
        <v>316</v>
      </c>
      <c r="D11" s="261">
        <v>7</v>
      </c>
      <c r="E11" s="261">
        <v>7</v>
      </c>
      <c r="F11" s="261">
        <v>7</v>
      </c>
      <c r="G11" s="261">
        <v>7</v>
      </c>
      <c r="H11" s="261">
        <v>7</v>
      </c>
      <c r="I11" s="261">
        <v>7</v>
      </c>
    </row>
    <row r="12" spans="1:9" ht="15.75">
      <c r="A12" s="193" t="s">
        <v>38</v>
      </c>
      <c r="B12" s="22" t="s">
        <v>732</v>
      </c>
      <c r="C12" s="4" t="s">
        <v>316</v>
      </c>
      <c r="D12" s="261">
        <v>135</v>
      </c>
      <c r="E12" s="261">
        <v>137</v>
      </c>
      <c r="F12" s="261">
        <v>137</v>
      </c>
      <c r="G12" s="261">
        <v>137</v>
      </c>
      <c r="H12" s="261">
        <v>135</v>
      </c>
      <c r="I12" s="261">
        <v>135</v>
      </c>
    </row>
    <row r="13" spans="1:9" ht="15.75">
      <c r="A13" s="193" t="s">
        <v>39</v>
      </c>
      <c r="B13" s="22" t="s">
        <v>617</v>
      </c>
      <c r="C13" s="29" t="s">
        <v>482</v>
      </c>
      <c r="D13" s="220">
        <v>1</v>
      </c>
      <c r="E13" s="220">
        <v>1</v>
      </c>
      <c r="F13" s="220">
        <v>1</v>
      </c>
      <c r="G13" s="220">
        <v>1</v>
      </c>
      <c r="H13" s="220">
        <v>1</v>
      </c>
      <c r="I13" s="220">
        <v>1</v>
      </c>
    </row>
    <row r="14" spans="1:9" ht="15.75">
      <c r="A14" s="193" t="s">
        <v>40</v>
      </c>
      <c r="B14" s="22" t="s">
        <v>681</v>
      </c>
      <c r="C14" s="4" t="s">
        <v>316</v>
      </c>
      <c r="D14" s="261">
        <v>2</v>
      </c>
      <c r="E14" s="261">
        <v>2</v>
      </c>
      <c r="F14" s="261">
        <v>2</v>
      </c>
      <c r="G14" s="261">
        <v>2</v>
      </c>
      <c r="H14" s="261">
        <v>2</v>
      </c>
      <c r="I14" s="261">
        <v>2</v>
      </c>
    </row>
    <row r="15" spans="1:9" ht="15.75">
      <c r="A15" s="193" t="s">
        <v>41</v>
      </c>
      <c r="B15" s="43" t="s">
        <v>722</v>
      </c>
      <c r="C15" s="4" t="s">
        <v>316</v>
      </c>
      <c r="D15" s="261">
        <v>12</v>
      </c>
      <c r="E15" s="261">
        <v>13</v>
      </c>
      <c r="F15" s="261">
        <v>13</v>
      </c>
      <c r="G15" s="261">
        <v>13</v>
      </c>
      <c r="H15" s="261">
        <v>13</v>
      </c>
      <c r="I15" s="261">
        <v>13</v>
      </c>
    </row>
    <row r="16" spans="1:9" ht="15.75">
      <c r="A16" s="193" t="s">
        <v>42</v>
      </c>
      <c r="B16" s="39" t="s">
        <v>723</v>
      </c>
      <c r="C16" s="29" t="s">
        <v>316</v>
      </c>
      <c r="D16" s="220">
        <v>4</v>
      </c>
      <c r="E16" s="220">
        <v>4</v>
      </c>
      <c r="F16" s="220">
        <v>4</v>
      </c>
      <c r="G16" s="220">
        <v>4</v>
      </c>
      <c r="H16" s="220">
        <v>4</v>
      </c>
      <c r="I16" s="220">
        <v>4</v>
      </c>
    </row>
    <row r="17" spans="1:9" ht="15.75">
      <c r="A17" s="193" t="s">
        <v>43</v>
      </c>
      <c r="B17" s="39" t="s">
        <v>338</v>
      </c>
      <c r="C17" s="29" t="s">
        <v>316</v>
      </c>
      <c r="D17" s="261">
        <v>13</v>
      </c>
      <c r="E17" s="261">
        <v>13</v>
      </c>
      <c r="F17" s="261">
        <v>13</v>
      </c>
      <c r="G17" s="261">
        <v>13</v>
      </c>
      <c r="H17" s="261">
        <v>13</v>
      </c>
      <c r="I17" s="261">
        <v>13</v>
      </c>
    </row>
    <row r="18" spans="1:9" ht="15.75">
      <c r="A18" s="193" t="s">
        <v>44</v>
      </c>
      <c r="B18" s="39" t="s">
        <v>858</v>
      </c>
      <c r="C18" s="29" t="s">
        <v>316</v>
      </c>
      <c r="D18" s="261">
        <v>8</v>
      </c>
      <c r="E18" s="261">
        <v>8</v>
      </c>
      <c r="F18" s="261">
        <v>8</v>
      </c>
      <c r="G18" s="261">
        <v>8</v>
      </c>
      <c r="H18" s="261">
        <v>8</v>
      </c>
      <c r="I18" s="261">
        <v>8</v>
      </c>
    </row>
    <row r="19" spans="1:9" ht="15.75">
      <c r="A19" s="193" t="s">
        <v>45</v>
      </c>
      <c r="B19" s="39" t="s">
        <v>856</v>
      </c>
      <c r="C19" s="29" t="s">
        <v>316</v>
      </c>
      <c r="D19" s="261">
        <v>1</v>
      </c>
      <c r="E19" s="261">
        <v>1</v>
      </c>
      <c r="F19" s="261">
        <v>1</v>
      </c>
      <c r="G19" s="261">
        <v>1</v>
      </c>
      <c r="H19" s="261">
        <v>1</v>
      </c>
      <c r="I19" s="261">
        <v>1</v>
      </c>
    </row>
    <row r="20" spans="1:9" ht="15.75">
      <c r="A20" s="193" t="s">
        <v>46</v>
      </c>
      <c r="B20" s="39" t="s">
        <v>857</v>
      </c>
      <c r="C20" s="29" t="s">
        <v>316</v>
      </c>
      <c r="D20" s="261">
        <v>1</v>
      </c>
      <c r="E20" s="261">
        <v>1</v>
      </c>
      <c r="F20" s="261">
        <v>1</v>
      </c>
      <c r="G20" s="261">
        <v>1</v>
      </c>
      <c r="H20" s="261">
        <v>1</v>
      </c>
      <c r="I20" s="261">
        <v>1</v>
      </c>
    </row>
    <row r="21" spans="1:9" ht="15.75">
      <c r="A21" s="193" t="s">
        <v>47</v>
      </c>
      <c r="B21" s="39" t="s">
        <v>859</v>
      </c>
      <c r="C21" s="29" t="s">
        <v>316</v>
      </c>
      <c r="D21" s="261">
        <v>1</v>
      </c>
      <c r="E21" s="261">
        <v>1</v>
      </c>
      <c r="F21" s="261">
        <v>1</v>
      </c>
      <c r="G21" s="261">
        <v>1</v>
      </c>
      <c r="H21" s="261">
        <v>1</v>
      </c>
      <c r="I21" s="261">
        <v>1</v>
      </c>
    </row>
    <row r="22" spans="1:9" ht="15.75">
      <c r="A22" s="193" t="s">
        <v>48</v>
      </c>
      <c r="B22" s="8" t="s">
        <v>860</v>
      </c>
      <c r="C22" s="29" t="s">
        <v>316</v>
      </c>
      <c r="D22" s="261">
        <v>1</v>
      </c>
      <c r="E22" s="261">
        <v>1</v>
      </c>
      <c r="F22" s="261">
        <v>1</v>
      </c>
      <c r="G22" s="261">
        <v>1</v>
      </c>
      <c r="H22" s="261">
        <v>1</v>
      </c>
      <c r="I22" s="261">
        <v>1</v>
      </c>
    </row>
    <row r="23" spans="1:9" ht="29.25" customHeight="1">
      <c r="A23" s="193" t="s">
        <v>49</v>
      </c>
      <c r="B23" s="8" t="s">
        <v>861</v>
      </c>
      <c r="C23" s="29" t="s">
        <v>316</v>
      </c>
      <c r="D23" s="261">
        <v>1</v>
      </c>
      <c r="E23" s="261">
        <v>1</v>
      </c>
      <c r="F23" s="261">
        <v>1</v>
      </c>
      <c r="G23" s="261">
        <v>1</v>
      </c>
      <c r="H23" s="261">
        <v>1</v>
      </c>
      <c r="I23" s="261">
        <v>1</v>
      </c>
    </row>
    <row r="24" spans="1:9" ht="31.5">
      <c r="A24" s="193" t="s">
        <v>91</v>
      </c>
      <c r="B24" s="41" t="s">
        <v>120</v>
      </c>
      <c r="C24" s="29" t="s">
        <v>316</v>
      </c>
      <c r="D24" s="261">
        <v>12</v>
      </c>
      <c r="E24" s="261">
        <v>12</v>
      </c>
      <c r="F24" s="261">
        <v>12</v>
      </c>
      <c r="G24" s="261">
        <v>12</v>
      </c>
      <c r="H24" s="261">
        <v>12</v>
      </c>
      <c r="I24" s="261">
        <v>12</v>
      </c>
    </row>
    <row r="25" spans="1:9" ht="15.75">
      <c r="A25" s="194" t="s">
        <v>50</v>
      </c>
      <c r="B25" s="21" t="s">
        <v>472</v>
      </c>
      <c r="C25" s="21"/>
      <c r="D25" s="143"/>
      <c r="E25" s="143"/>
      <c r="F25" s="143"/>
      <c r="G25" s="143"/>
      <c r="H25" s="143"/>
      <c r="I25" s="143"/>
    </row>
    <row r="26" spans="1:9" ht="15.75">
      <c r="A26" s="193"/>
      <c r="B26" s="35" t="s">
        <v>671</v>
      </c>
      <c r="C26" s="4" t="s">
        <v>482</v>
      </c>
      <c r="D26" s="220">
        <v>202</v>
      </c>
      <c r="E26" s="220">
        <v>205</v>
      </c>
      <c r="F26" s="220">
        <v>205</v>
      </c>
      <c r="G26" s="220">
        <v>205</v>
      </c>
      <c r="H26" s="220">
        <v>203</v>
      </c>
      <c r="I26" s="220">
        <v>203</v>
      </c>
    </row>
    <row r="27" spans="1:9" ht="15.75">
      <c r="A27" s="193" t="s">
        <v>51</v>
      </c>
      <c r="B27" s="43" t="s">
        <v>672</v>
      </c>
      <c r="C27" s="4" t="s">
        <v>482</v>
      </c>
      <c r="D27" s="220">
        <v>10</v>
      </c>
      <c r="E27" s="220">
        <v>10</v>
      </c>
      <c r="F27" s="220">
        <v>10</v>
      </c>
      <c r="G27" s="220">
        <v>10</v>
      </c>
      <c r="H27" s="220">
        <v>10</v>
      </c>
      <c r="I27" s="220">
        <v>10</v>
      </c>
    </row>
    <row r="28" spans="1:9" ht="15.75">
      <c r="A28" s="193" t="s">
        <v>52</v>
      </c>
      <c r="B28" s="35" t="s">
        <v>428</v>
      </c>
      <c r="C28" s="4" t="s">
        <v>482</v>
      </c>
      <c r="D28" s="261">
        <v>1</v>
      </c>
      <c r="E28" s="261">
        <v>1</v>
      </c>
      <c r="F28" s="261">
        <v>1</v>
      </c>
      <c r="G28" s="261">
        <v>1</v>
      </c>
      <c r="H28" s="261">
        <v>1</v>
      </c>
      <c r="I28" s="261">
        <v>1</v>
      </c>
    </row>
    <row r="29" spans="1:9" ht="15.75">
      <c r="A29" s="193" t="s">
        <v>53</v>
      </c>
      <c r="B29" s="35" t="s">
        <v>429</v>
      </c>
      <c r="C29" s="4" t="s">
        <v>482</v>
      </c>
      <c r="D29" s="261">
        <v>1</v>
      </c>
      <c r="E29" s="261">
        <v>1</v>
      </c>
      <c r="F29" s="261">
        <v>1</v>
      </c>
      <c r="G29" s="261">
        <v>1</v>
      </c>
      <c r="H29" s="261">
        <v>1</v>
      </c>
      <c r="I29" s="261">
        <v>1</v>
      </c>
    </row>
    <row r="30" spans="1:9" ht="15.75">
      <c r="A30" s="193" t="s">
        <v>54</v>
      </c>
      <c r="B30" s="35" t="s">
        <v>430</v>
      </c>
      <c r="C30" s="4" t="s">
        <v>482</v>
      </c>
      <c r="D30" s="261">
        <v>1</v>
      </c>
      <c r="E30" s="261">
        <v>1</v>
      </c>
      <c r="F30" s="261">
        <v>1</v>
      </c>
      <c r="G30" s="261">
        <v>1</v>
      </c>
      <c r="H30" s="261">
        <v>1</v>
      </c>
      <c r="I30" s="261">
        <v>1</v>
      </c>
    </row>
    <row r="31" spans="1:9" ht="15.75">
      <c r="A31" s="193" t="s">
        <v>55</v>
      </c>
      <c r="B31" s="35" t="s">
        <v>697</v>
      </c>
      <c r="C31" s="4" t="s">
        <v>482</v>
      </c>
      <c r="D31" s="261">
        <v>7</v>
      </c>
      <c r="E31" s="261">
        <v>7</v>
      </c>
      <c r="F31" s="261">
        <v>7</v>
      </c>
      <c r="G31" s="261">
        <v>7</v>
      </c>
      <c r="H31" s="261">
        <v>7</v>
      </c>
      <c r="I31" s="261">
        <v>7</v>
      </c>
    </row>
    <row r="32" spans="1:9" ht="15.75">
      <c r="A32" s="193" t="s">
        <v>56</v>
      </c>
      <c r="B32" s="22" t="s">
        <v>732</v>
      </c>
      <c r="C32" s="29" t="s">
        <v>482</v>
      </c>
      <c r="D32" s="220">
        <v>135</v>
      </c>
      <c r="E32" s="220">
        <v>137</v>
      </c>
      <c r="F32" s="220">
        <v>137</v>
      </c>
      <c r="G32" s="220">
        <v>137</v>
      </c>
      <c r="H32" s="220">
        <v>135</v>
      </c>
      <c r="I32" s="220">
        <v>135</v>
      </c>
    </row>
    <row r="33" spans="1:9" ht="15.75">
      <c r="A33" s="193" t="s">
        <v>57</v>
      </c>
      <c r="B33" s="22" t="s">
        <v>617</v>
      </c>
      <c r="C33" s="29" t="s">
        <v>482</v>
      </c>
      <c r="D33" s="220">
        <v>1</v>
      </c>
      <c r="E33" s="220">
        <v>1</v>
      </c>
      <c r="F33" s="220">
        <v>1</v>
      </c>
      <c r="G33" s="220">
        <v>1</v>
      </c>
      <c r="H33" s="220">
        <v>1</v>
      </c>
      <c r="I33" s="220">
        <v>1</v>
      </c>
    </row>
    <row r="34" spans="1:9" ht="15.75">
      <c r="A34" s="193" t="s">
        <v>58</v>
      </c>
      <c r="B34" s="22" t="s">
        <v>681</v>
      </c>
      <c r="C34" s="29" t="s">
        <v>482</v>
      </c>
      <c r="D34" s="261">
        <v>2</v>
      </c>
      <c r="E34" s="261">
        <v>2</v>
      </c>
      <c r="F34" s="261">
        <v>2</v>
      </c>
      <c r="G34" s="261">
        <v>2</v>
      </c>
      <c r="H34" s="261">
        <v>2</v>
      </c>
      <c r="I34" s="261">
        <v>2</v>
      </c>
    </row>
    <row r="35" spans="1:9" ht="15.75">
      <c r="A35" s="193" t="s">
        <v>59</v>
      </c>
      <c r="B35" s="43" t="s">
        <v>722</v>
      </c>
      <c r="C35" s="29" t="s">
        <v>482</v>
      </c>
      <c r="D35" s="261">
        <v>12</v>
      </c>
      <c r="E35" s="261">
        <v>13</v>
      </c>
      <c r="F35" s="261">
        <v>13</v>
      </c>
      <c r="G35" s="261">
        <v>13</v>
      </c>
      <c r="H35" s="261">
        <v>13</v>
      </c>
      <c r="I35" s="261">
        <v>13</v>
      </c>
    </row>
    <row r="36" spans="1:9" ht="15.75">
      <c r="A36" s="193" t="s">
        <v>60</v>
      </c>
      <c r="B36" s="39" t="s">
        <v>723</v>
      </c>
      <c r="C36" s="29" t="s">
        <v>482</v>
      </c>
      <c r="D36" s="261">
        <v>4</v>
      </c>
      <c r="E36" s="261">
        <v>4</v>
      </c>
      <c r="F36" s="261">
        <v>4</v>
      </c>
      <c r="G36" s="261">
        <v>4</v>
      </c>
      <c r="H36" s="261">
        <v>4</v>
      </c>
      <c r="I36" s="261">
        <v>4</v>
      </c>
    </row>
    <row r="37" spans="1:9" ht="15.75">
      <c r="A37" s="193" t="s">
        <v>61</v>
      </c>
      <c r="B37" s="39" t="s">
        <v>338</v>
      </c>
      <c r="C37" s="29" t="s">
        <v>482</v>
      </c>
      <c r="D37" s="261">
        <v>13</v>
      </c>
      <c r="E37" s="261">
        <v>13</v>
      </c>
      <c r="F37" s="261">
        <v>13</v>
      </c>
      <c r="G37" s="261">
        <v>13</v>
      </c>
      <c r="H37" s="261">
        <v>13</v>
      </c>
      <c r="I37" s="261">
        <v>13</v>
      </c>
    </row>
    <row r="38" spans="1:9" ht="15.75">
      <c r="A38" s="193" t="s">
        <v>62</v>
      </c>
      <c r="B38" s="39" t="s">
        <v>858</v>
      </c>
      <c r="C38" s="29" t="s">
        <v>482</v>
      </c>
      <c r="D38" s="261">
        <v>8</v>
      </c>
      <c r="E38" s="261">
        <v>8</v>
      </c>
      <c r="F38" s="261">
        <v>8</v>
      </c>
      <c r="G38" s="261">
        <v>8</v>
      </c>
      <c r="H38" s="261">
        <v>8</v>
      </c>
      <c r="I38" s="261">
        <v>8</v>
      </c>
    </row>
    <row r="39" spans="1:9" ht="15.75">
      <c r="A39" s="193" t="s">
        <v>63</v>
      </c>
      <c r="B39" s="39" t="s">
        <v>856</v>
      </c>
      <c r="C39" s="29" t="s">
        <v>482</v>
      </c>
      <c r="D39" s="261">
        <v>1</v>
      </c>
      <c r="E39" s="261">
        <v>1</v>
      </c>
      <c r="F39" s="261">
        <v>1</v>
      </c>
      <c r="G39" s="261">
        <v>1</v>
      </c>
      <c r="H39" s="261">
        <v>1</v>
      </c>
      <c r="I39" s="261">
        <v>1</v>
      </c>
    </row>
    <row r="40" spans="1:9" ht="15.75">
      <c r="A40" s="193" t="s">
        <v>64</v>
      </c>
      <c r="B40" s="39" t="s">
        <v>857</v>
      </c>
      <c r="C40" s="29" t="s">
        <v>482</v>
      </c>
      <c r="D40" s="261">
        <v>1</v>
      </c>
      <c r="E40" s="261">
        <v>1</v>
      </c>
      <c r="F40" s="261">
        <v>1</v>
      </c>
      <c r="G40" s="261">
        <v>1</v>
      </c>
      <c r="H40" s="261">
        <v>1</v>
      </c>
      <c r="I40" s="261">
        <v>1</v>
      </c>
    </row>
    <row r="41" spans="1:9" s="134" customFormat="1" ht="15.75">
      <c r="A41" s="193" t="s">
        <v>65</v>
      </c>
      <c r="B41" s="39" t="s">
        <v>859</v>
      </c>
      <c r="C41" s="29" t="s">
        <v>482</v>
      </c>
      <c r="D41" s="261">
        <v>1</v>
      </c>
      <c r="E41" s="261">
        <v>1</v>
      </c>
      <c r="F41" s="261">
        <v>1</v>
      </c>
      <c r="G41" s="261">
        <v>1</v>
      </c>
      <c r="H41" s="261">
        <v>1</v>
      </c>
      <c r="I41" s="261">
        <v>1</v>
      </c>
    </row>
    <row r="42" spans="1:9" s="134" customFormat="1" ht="15.75">
      <c r="A42" s="193" t="s">
        <v>66</v>
      </c>
      <c r="B42" s="8" t="s">
        <v>860</v>
      </c>
      <c r="C42" s="4" t="s">
        <v>482</v>
      </c>
      <c r="D42" s="261">
        <v>1</v>
      </c>
      <c r="E42" s="261">
        <v>1</v>
      </c>
      <c r="F42" s="261">
        <v>1</v>
      </c>
      <c r="G42" s="261">
        <v>1</v>
      </c>
      <c r="H42" s="261">
        <v>1</v>
      </c>
      <c r="I42" s="261">
        <v>1</v>
      </c>
    </row>
    <row r="43" spans="1:9" s="6" customFormat="1" ht="27" customHeight="1">
      <c r="A43" s="193" t="s">
        <v>682</v>
      </c>
      <c r="B43" s="8" t="s">
        <v>861</v>
      </c>
      <c r="C43" s="4" t="s">
        <v>482</v>
      </c>
      <c r="D43" s="220">
        <v>1</v>
      </c>
      <c r="E43" s="220">
        <v>1</v>
      </c>
      <c r="F43" s="220">
        <v>1</v>
      </c>
      <c r="G43" s="220">
        <v>1</v>
      </c>
      <c r="H43" s="220">
        <v>1</v>
      </c>
      <c r="I43" s="220">
        <v>1</v>
      </c>
    </row>
    <row r="44" spans="1:9" ht="31.5">
      <c r="A44" s="193" t="s">
        <v>618</v>
      </c>
      <c r="B44" s="41" t="s">
        <v>120</v>
      </c>
      <c r="C44" s="4" t="s">
        <v>482</v>
      </c>
      <c r="D44" s="220">
        <v>12</v>
      </c>
      <c r="E44" s="220">
        <v>12</v>
      </c>
      <c r="F44" s="220">
        <v>12</v>
      </c>
      <c r="G44" s="220">
        <v>12</v>
      </c>
      <c r="H44" s="220">
        <v>12</v>
      </c>
      <c r="I44" s="220">
        <v>12</v>
      </c>
    </row>
    <row r="45" spans="1:9" ht="15.75">
      <c r="A45" s="183" t="s">
        <v>67</v>
      </c>
      <c r="B45" s="94" t="s">
        <v>812</v>
      </c>
      <c r="C45" s="29" t="s">
        <v>316</v>
      </c>
      <c r="D45" s="143"/>
      <c r="E45" s="143"/>
      <c r="F45" s="143"/>
      <c r="G45" s="143"/>
      <c r="H45" s="143"/>
      <c r="I45" s="143"/>
    </row>
    <row r="46" spans="1:9" ht="15.75">
      <c r="A46" s="193"/>
      <c r="B46" s="35" t="s">
        <v>671</v>
      </c>
      <c r="C46" s="4" t="s">
        <v>316</v>
      </c>
      <c r="D46" s="143">
        <v>41</v>
      </c>
      <c r="E46" s="143">
        <f>E48+E50+E51+E52+E53+E54+E55</f>
        <v>55</v>
      </c>
      <c r="F46" s="143">
        <f>F48+F50+F51+F52+F53+F54+F55</f>
        <v>53</v>
      </c>
      <c r="G46" s="143">
        <f>G48+G50+G51+G52+G53+G54+G55</f>
        <v>53</v>
      </c>
      <c r="H46" s="143">
        <v>52</v>
      </c>
      <c r="I46" s="143">
        <v>53</v>
      </c>
    </row>
    <row r="47" spans="1:9" ht="15.75">
      <c r="A47" s="193" t="s">
        <v>68</v>
      </c>
      <c r="B47" s="43" t="s">
        <v>672</v>
      </c>
      <c r="C47" s="4" t="s">
        <v>316</v>
      </c>
      <c r="D47" s="143"/>
      <c r="E47" s="143"/>
      <c r="F47" s="143"/>
      <c r="G47" s="143"/>
      <c r="H47" s="143"/>
      <c r="I47" s="143"/>
    </row>
    <row r="48" spans="1:9" ht="15.75">
      <c r="A48" s="193" t="s">
        <v>69</v>
      </c>
      <c r="B48" s="35" t="s">
        <v>428</v>
      </c>
      <c r="C48" s="4" t="s">
        <v>316</v>
      </c>
      <c r="D48" s="143">
        <v>1</v>
      </c>
      <c r="E48" s="143">
        <v>1</v>
      </c>
      <c r="F48" s="143">
        <v>1</v>
      </c>
      <c r="G48" s="143">
        <v>1</v>
      </c>
      <c r="H48" s="143">
        <v>1</v>
      </c>
      <c r="I48" s="143">
        <v>1</v>
      </c>
    </row>
    <row r="49" spans="1:9" ht="15.75">
      <c r="A49" s="193" t="s">
        <v>70</v>
      </c>
      <c r="B49" s="35" t="s">
        <v>429</v>
      </c>
      <c r="C49" s="4" t="s">
        <v>316</v>
      </c>
      <c r="D49" s="143" t="s">
        <v>855</v>
      </c>
      <c r="E49" s="143" t="s">
        <v>855</v>
      </c>
      <c r="F49" s="143" t="s">
        <v>855</v>
      </c>
      <c r="G49" s="143" t="s">
        <v>855</v>
      </c>
      <c r="H49" s="143" t="s">
        <v>855</v>
      </c>
      <c r="I49" s="143" t="s">
        <v>855</v>
      </c>
    </row>
    <row r="50" spans="1:9" ht="15.75">
      <c r="A50" s="193" t="s">
        <v>71</v>
      </c>
      <c r="B50" s="35" t="s">
        <v>430</v>
      </c>
      <c r="C50" s="4" t="s">
        <v>316</v>
      </c>
      <c r="D50" s="143" t="s">
        <v>855</v>
      </c>
      <c r="E50" s="143">
        <v>1</v>
      </c>
      <c r="F50" s="143">
        <v>1</v>
      </c>
      <c r="G50" s="143">
        <v>1</v>
      </c>
      <c r="H50" s="143">
        <v>1</v>
      </c>
      <c r="I50" s="143">
        <v>1</v>
      </c>
    </row>
    <row r="51" spans="1:9" ht="15.75">
      <c r="A51" s="188" t="s">
        <v>72</v>
      </c>
      <c r="B51" s="36" t="s">
        <v>697</v>
      </c>
      <c r="C51" s="29" t="s">
        <v>316</v>
      </c>
      <c r="D51" s="143">
        <v>2</v>
      </c>
      <c r="E51" s="143">
        <v>3</v>
      </c>
      <c r="F51" s="143">
        <v>3</v>
      </c>
      <c r="G51" s="143">
        <v>3</v>
      </c>
      <c r="H51" s="143">
        <v>3</v>
      </c>
      <c r="I51" s="143">
        <v>3</v>
      </c>
    </row>
    <row r="52" spans="1:9" ht="15.75">
      <c r="A52" s="193" t="s">
        <v>73</v>
      </c>
      <c r="B52" s="22" t="s">
        <v>732</v>
      </c>
      <c r="C52" s="4" t="s">
        <v>316</v>
      </c>
      <c r="D52" s="143">
        <v>23</v>
      </c>
      <c r="E52" s="143">
        <v>34</v>
      </c>
      <c r="F52" s="143">
        <v>33</v>
      </c>
      <c r="G52" s="143">
        <v>33</v>
      </c>
      <c r="H52" s="143">
        <v>32</v>
      </c>
      <c r="I52" s="143">
        <v>33</v>
      </c>
    </row>
    <row r="53" spans="1:9" ht="15.75">
      <c r="A53" s="193" t="s">
        <v>74</v>
      </c>
      <c r="B53" s="43" t="s">
        <v>722</v>
      </c>
      <c r="C53" s="29" t="s">
        <v>316</v>
      </c>
      <c r="D53" s="143">
        <v>2</v>
      </c>
      <c r="E53" s="143">
        <v>3</v>
      </c>
      <c r="F53" s="143">
        <v>3</v>
      </c>
      <c r="G53" s="143">
        <v>3</v>
      </c>
      <c r="H53" s="143">
        <v>3</v>
      </c>
      <c r="I53" s="143">
        <v>3</v>
      </c>
    </row>
    <row r="54" spans="1:9" ht="15.75">
      <c r="A54" s="193" t="s">
        <v>75</v>
      </c>
      <c r="B54" s="39" t="s">
        <v>723</v>
      </c>
      <c r="C54" s="29" t="s">
        <v>316</v>
      </c>
      <c r="D54" s="143">
        <v>3</v>
      </c>
      <c r="E54" s="143">
        <v>3</v>
      </c>
      <c r="F54" s="143">
        <v>3</v>
      </c>
      <c r="G54" s="143">
        <v>3</v>
      </c>
      <c r="H54" s="143">
        <v>3</v>
      </c>
      <c r="I54" s="143">
        <v>3</v>
      </c>
    </row>
    <row r="55" spans="1:9" ht="15.75">
      <c r="A55" s="193" t="s">
        <v>76</v>
      </c>
      <c r="B55" s="39" t="s">
        <v>338</v>
      </c>
      <c r="C55" s="29" t="s">
        <v>316</v>
      </c>
      <c r="D55" s="143">
        <v>10</v>
      </c>
      <c r="E55" s="143">
        <v>10</v>
      </c>
      <c r="F55" s="143">
        <v>9</v>
      </c>
      <c r="G55" s="143">
        <v>9</v>
      </c>
      <c r="H55" s="143">
        <v>9</v>
      </c>
      <c r="I55" s="143">
        <v>9</v>
      </c>
    </row>
    <row r="56" spans="1:9" ht="15.75">
      <c r="A56" s="193" t="s">
        <v>85</v>
      </c>
      <c r="B56" s="46" t="s">
        <v>733</v>
      </c>
      <c r="C56" s="47"/>
      <c r="D56" s="262"/>
      <c r="E56" s="262"/>
      <c r="F56" s="262"/>
      <c r="G56" s="262"/>
      <c r="H56" s="262"/>
      <c r="I56" s="262"/>
    </row>
    <row r="57" spans="1:9" ht="15.75">
      <c r="A57" s="193" t="s">
        <v>86</v>
      </c>
      <c r="B57" s="78" t="s">
        <v>724</v>
      </c>
      <c r="C57" s="4" t="s">
        <v>316</v>
      </c>
      <c r="D57" s="261">
        <v>185</v>
      </c>
      <c r="E57" s="261">
        <v>182</v>
      </c>
      <c r="F57" s="261">
        <v>182</v>
      </c>
      <c r="G57" s="261">
        <v>182</v>
      </c>
      <c r="H57" s="261">
        <v>181</v>
      </c>
      <c r="I57" s="261">
        <v>185</v>
      </c>
    </row>
    <row r="58" spans="1:9" ht="15.75">
      <c r="A58" s="193" t="s">
        <v>87</v>
      </c>
      <c r="B58" s="78" t="s">
        <v>725</v>
      </c>
      <c r="C58" s="29" t="s">
        <v>316</v>
      </c>
      <c r="D58" s="261">
        <v>15</v>
      </c>
      <c r="E58" s="261">
        <v>23</v>
      </c>
      <c r="F58" s="261">
        <v>23</v>
      </c>
      <c r="G58" s="261">
        <v>23</v>
      </c>
      <c r="H58" s="261">
        <v>22</v>
      </c>
      <c r="I58" s="261">
        <v>18</v>
      </c>
    </row>
    <row r="59" spans="1:9" ht="15.75">
      <c r="A59" s="193" t="s">
        <v>88</v>
      </c>
      <c r="B59" s="78" t="s">
        <v>810</v>
      </c>
      <c r="C59" s="4" t="s">
        <v>316</v>
      </c>
      <c r="D59" s="261" t="s">
        <v>855</v>
      </c>
      <c r="E59" s="261" t="s">
        <v>855</v>
      </c>
      <c r="F59" s="261" t="s">
        <v>855</v>
      </c>
      <c r="G59" s="261" t="s">
        <v>855</v>
      </c>
      <c r="H59" s="261" t="s">
        <v>855</v>
      </c>
      <c r="I59" s="261" t="s">
        <v>855</v>
      </c>
    </row>
    <row r="60" spans="1:9" ht="15.75">
      <c r="A60" s="193" t="s">
        <v>89</v>
      </c>
      <c r="B60" s="78" t="s">
        <v>811</v>
      </c>
      <c r="C60" s="4" t="s">
        <v>316</v>
      </c>
      <c r="D60" s="261" t="s">
        <v>855</v>
      </c>
      <c r="E60" s="261" t="s">
        <v>855</v>
      </c>
      <c r="F60" s="261" t="s">
        <v>855</v>
      </c>
      <c r="G60" s="261" t="s">
        <v>855</v>
      </c>
      <c r="H60" s="261" t="s">
        <v>855</v>
      </c>
      <c r="I60" s="261" t="s">
        <v>855</v>
      </c>
    </row>
    <row r="61" spans="1:9" ht="15.75">
      <c r="A61" s="193" t="s">
        <v>121</v>
      </c>
      <c r="B61" s="78" t="s">
        <v>202</v>
      </c>
      <c r="C61" s="4" t="s">
        <v>316</v>
      </c>
      <c r="D61" s="261" t="s">
        <v>855</v>
      </c>
      <c r="E61" s="261" t="s">
        <v>855</v>
      </c>
      <c r="F61" s="261" t="s">
        <v>855</v>
      </c>
      <c r="G61" s="261" t="s">
        <v>855</v>
      </c>
      <c r="H61" s="261" t="s">
        <v>855</v>
      </c>
      <c r="I61" s="261" t="s">
        <v>855</v>
      </c>
    </row>
    <row r="62" spans="1:9" ht="31.5">
      <c r="A62" s="193" t="s">
        <v>122</v>
      </c>
      <c r="B62" s="71" t="s">
        <v>203</v>
      </c>
      <c r="C62" s="4" t="s">
        <v>316</v>
      </c>
      <c r="D62" s="261" t="s">
        <v>855</v>
      </c>
      <c r="E62" s="261" t="s">
        <v>855</v>
      </c>
      <c r="F62" s="261" t="s">
        <v>855</v>
      </c>
      <c r="G62" s="261" t="s">
        <v>855</v>
      </c>
      <c r="H62" s="261" t="s">
        <v>855</v>
      </c>
      <c r="I62" s="261" t="s">
        <v>855</v>
      </c>
    </row>
    <row r="63" spans="1:9" ht="15.75">
      <c r="A63" s="194" t="s">
        <v>129</v>
      </c>
      <c r="B63" s="66" t="s">
        <v>734</v>
      </c>
      <c r="C63" s="4" t="s">
        <v>316</v>
      </c>
      <c r="D63" s="261"/>
      <c r="E63" s="261"/>
      <c r="F63" s="261"/>
      <c r="G63" s="261"/>
      <c r="H63" s="261"/>
      <c r="I63" s="261"/>
    </row>
    <row r="64" spans="1:9" ht="15.75">
      <c r="A64" s="193" t="s">
        <v>123</v>
      </c>
      <c r="B64" s="78" t="s">
        <v>726</v>
      </c>
      <c r="C64" s="29" t="s">
        <v>316</v>
      </c>
      <c r="D64" s="261">
        <v>17</v>
      </c>
      <c r="E64" s="261">
        <v>40</v>
      </c>
      <c r="F64" s="261">
        <v>40</v>
      </c>
      <c r="G64" s="261">
        <v>40</v>
      </c>
      <c r="H64" s="261">
        <v>51</v>
      </c>
      <c r="I64" s="261">
        <v>41</v>
      </c>
    </row>
    <row r="65" spans="1:9" ht="15.75">
      <c r="A65" s="193" t="s">
        <v>124</v>
      </c>
      <c r="B65" s="78" t="s">
        <v>727</v>
      </c>
      <c r="C65" s="4" t="s">
        <v>316</v>
      </c>
      <c r="D65" s="261">
        <v>42</v>
      </c>
      <c r="E65" s="261">
        <v>58</v>
      </c>
      <c r="F65" s="261">
        <v>58</v>
      </c>
      <c r="G65" s="261">
        <v>58</v>
      </c>
      <c r="H65" s="261">
        <v>52</v>
      </c>
      <c r="I65" s="328">
        <v>50</v>
      </c>
    </row>
    <row r="66" spans="1:9" ht="15.75">
      <c r="A66" s="193" t="s">
        <v>125</v>
      </c>
      <c r="B66" s="78" t="s">
        <v>728</v>
      </c>
      <c r="C66" s="4" t="s">
        <v>316</v>
      </c>
      <c r="D66" s="261">
        <v>70</v>
      </c>
      <c r="E66" s="261">
        <v>60</v>
      </c>
      <c r="F66" s="261">
        <v>60</v>
      </c>
      <c r="G66" s="261">
        <v>60</v>
      </c>
      <c r="H66" s="261">
        <v>61</v>
      </c>
      <c r="I66" s="261">
        <v>80</v>
      </c>
    </row>
    <row r="67" spans="1:9" ht="15.75">
      <c r="A67" s="193" t="s">
        <v>126</v>
      </c>
      <c r="B67" s="78" t="s">
        <v>729</v>
      </c>
      <c r="C67" s="29" t="s">
        <v>316</v>
      </c>
      <c r="D67" s="261">
        <v>73</v>
      </c>
      <c r="E67" s="261">
        <v>47</v>
      </c>
      <c r="F67" s="261">
        <v>47</v>
      </c>
      <c r="G67" s="261">
        <v>47</v>
      </c>
      <c r="H67" s="261">
        <v>39</v>
      </c>
      <c r="I67" s="261">
        <v>32</v>
      </c>
    </row>
    <row r="68" spans="1:3" ht="15.75">
      <c r="A68" s="80"/>
      <c r="B68" s="378"/>
      <c r="C68" s="379"/>
    </row>
    <row r="69" spans="1:3" ht="15.75">
      <c r="A69" s="80"/>
      <c r="B69" s="79"/>
      <c r="C69" s="80"/>
    </row>
    <row r="72" spans="1:3" ht="15.75">
      <c r="A72" s="81"/>
      <c r="B72" s="375"/>
      <c r="C72" s="376"/>
    </row>
    <row r="73" spans="1:3" ht="15.75">
      <c r="A73" s="81"/>
      <c r="B73" s="82"/>
      <c r="C73" s="61"/>
    </row>
    <row r="74" spans="1:3" ht="15.75">
      <c r="A74" s="73"/>
      <c r="B74" s="74"/>
      <c r="C74" s="61"/>
    </row>
    <row r="75" spans="1:3" ht="15.75">
      <c r="A75" s="73"/>
      <c r="B75" s="74"/>
      <c r="C75" s="61"/>
    </row>
    <row r="76" spans="1:3" ht="15.75">
      <c r="A76" s="73"/>
      <c r="B76" s="74"/>
      <c r="C76" s="61"/>
    </row>
    <row r="77" spans="1:3" ht="15.75">
      <c r="A77" s="73"/>
      <c r="B77" s="74"/>
      <c r="C77" s="61"/>
    </row>
    <row r="78" spans="1:3" ht="15.75">
      <c r="A78" s="73"/>
      <c r="B78" s="74"/>
      <c r="C78" s="61"/>
    </row>
    <row r="79" spans="1:3" ht="15.75">
      <c r="A79" s="73"/>
      <c r="B79" s="74"/>
      <c r="C79" s="61"/>
    </row>
    <row r="80" spans="1:3" ht="15.75">
      <c r="A80" s="73"/>
      <c r="B80" s="74"/>
      <c r="C80" s="61"/>
    </row>
    <row r="81" spans="1:3" ht="15.75">
      <c r="A81" s="73"/>
      <c r="B81" s="74"/>
      <c r="C81" s="61"/>
    </row>
    <row r="82" spans="1:3" ht="15.75">
      <c r="A82" s="81"/>
      <c r="B82" s="82"/>
      <c r="C82" s="61"/>
    </row>
    <row r="83" spans="1:3" ht="15.75">
      <c r="A83" s="73"/>
      <c r="B83" s="74"/>
      <c r="C83" s="61"/>
    </row>
    <row r="84" spans="1:3" ht="15.75">
      <c r="A84" s="73"/>
      <c r="B84" s="74"/>
      <c r="C84" s="61"/>
    </row>
    <row r="85" spans="1:3" ht="15.75">
      <c r="A85" s="73"/>
      <c r="B85" s="74"/>
      <c r="C85" s="61"/>
    </row>
    <row r="86" spans="1:3" ht="15.75">
      <c r="A86" s="73"/>
      <c r="B86" s="74"/>
      <c r="C86" s="61"/>
    </row>
    <row r="87" spans="1:3" ht="15.75">
      <c r="A87" s="73"/>
      <c r="B87" s="74"/>
      <c r="C87" s="61"/>
    </row>
    <row r="88" spans="1:3" ht="15.75">
      <c r="A88" s="73"/>
      <c r="B88" s="74"/>
      <c r="C88" s="61"/>
    </row>
    <row r="89" spans="1:3" ht="15.75">
      <c r="A89" s="73"/>
      <c r="B89" s="74"/>
      <c r="C89" s="61"/>
    </row>
    <row r="90" spans="1:3" ht="15.75">
      <c r="A90" s="73"/>
      <c r="B90" s="74"/>
      <c r="C90" s="61"/>
    </row>
    <row r="91" spans="1:3" ht="15.75">
      <c r="A91" s="81"/>
      <c r="B91" s="82"/>
      <c r="C91" s="61"/>
    </row>
    <row r="92" spans="1:3" ht="15.75">
      <c r="A92" s="73"/>
      <c r="B92" s="74"/>
      <c r="C92" s="61"/>
    </row>
    <row r="93" spans="1:3" ht="15.75">
      <c r="A93" s="73"/>
      <c r="B93" s="74"/>
      <c r="C93" s="61"/>
    </row>
    <row r="94" spans="1:3" ht="15.75">
      <c r="A94" s="73"/>
      <c r="B94" s="74"/>
      <c r="C94" s="61"/>
    </row>
    <row r="95" spans="1:3" ht="15.75">
      <c r="A95" s="73"/>
      <c r="B95" s="52"/>
      <c r="C95" s="61"/>
    </row>
    <row r="96" spans="1:3" ht="15.75">
      <c r="A96" s="81"/>
      <c r="B96" s="82"/>
      <c r="C96" s="61"/>
    </row>
    <row r="97" spans="1:3" ht="15.75">
      <c r="A97" s="73"/>
      <c r="B97" s="74"/>
      <c r="C97" s="61"/>
    </row>
    <row r="98" spans="1:3" ht="15.75">
      <c r="A98" s="73"/>
      <c r="B98" s="74"/>
      <c r="C98" s="61"/>
    </row>
    <row r="99" spans="1:3" ht="15.75">
      <c r="A99" s="73"/>
      <c r="B99" s="74"/>
      <c r="C99" s="61"/>
    </row>
    <row r="100" spans="1:3" ht="15.75">
      <c r="A100" s="73"/>
      <c r="B100" s="74"/>
      <c r="C100" s="61"/>
    </row>
    <row r="101" spans="1:3" ht="15.75">
      <c r="A101" s="52"/>
      <c r="B101" s="52"/>
      <c r="C101" s="61"/>
    </row>
    <row r="102" spans="1:3" ht="15.75">
      <c r="A102" s="52"/>
      <c r="B102" s="52"/>
      <c r="C102" s="61"/>
    </row>
    <row r="103" spans="1:3" ht="12.75">
      <c r="A103" s="83"/>
      <c r="B103" s="83"/>
      <c r="C103" s="83"/>
    </row>
    <row r="104" spans="1:3" ht="12.75">
      <c r="A104" s="83"/>
      <c r="B104" s="83"/>
      <c r="C104" s="83"/>
    </row>
    <row r="105" spans="1:3" ht="12.75">
      <c r="A105" s="83"/>
      <c r="B105" s="83"/>
      <c r="C105" s="83"/>
    </row>
    <row r="106" spans="1:3" ht="12.75">
      <c r="A106" s="83"/>
      <c r="B106" s="83"/>
      <c r="C106" s="83"/>
    </row>
    <row r="107" spans="1:3" ht="12.75">
      <c r="A107" s="83"/>
      <c r="B107" s="83"/>
      <c r="C107" s="83"/>
    </row>
  </sheetData>
  <sheetProtection formatCells="0"/>
  <mergeCells count="5">
    <mergeCell ref="A1:C1"/>
    <mergeCell ref="A2:C2"/>
    <mergeCell ref="B72:C72"/>
    <mergeCell ref="A3:C3"/>
    <mergeCell ref="B68:C68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D21"/>
  <sheetViews>
    <sheetView zoomScale="110" zoomScaleNormal="110" zoomScalePageLayoutView="0" workbookViewId="0" topLeftCell="A1">
      <selection activeCell="A1" sqref="A1:D22"/>
    </sheetView>
  </sheetViews>
  <sheetFormatPr defaultColWidth="9.00390625" defaultRowHeight="12.75"/>
  <cols>
    <col min="1" max="1" width="6.875" style="0" bestFit="1" customWidth="1"/>
    <col min="2" max="2" width="44.375" style="0" customWidth="1"/>
    <col min="3" max="3" width="16.00390625" style="0" customWidth="1"/>
    <col min="4" max="4" width="20.875" style="1" customWidth="1"/>
  </cols>
  <sheetData>
    <row r="1" spans="1:4" ht="18.75">
      <c r="A1" s="338" t="s">
        <v>196</v>
      </c>
      <c r="B1" s="338"/>
      <c r="C1" s="338"/>
      <c r="D1" s="338"/>
    </row>
    <row r="2" spans="1:4" ht="15.75">
      <c r="A2" s="389" t="s">
        <v>840</v>
      </c>
      <c r="B2" s="389"/>
      <c r="C2" s="389"/>
      <c r="D2" s="389"/>
    </row>
    <row r="3" spans="1:4" ht="12.75">
      <c r="A3" s="371" t="s">
        <v>721</v>
      </c>
      <c r="B3" s="371"/>
      <c r="C3" s="371"/>
      <c r="D3" s="371"/>
    </row>
    <row r="4" spans="1:3" ht="15.75">
      <c r="A4" s="1"/>
      <c r="B4" s="1"/>
      <c r="C4" s="1"/>
    </row>
    <row r="5" spans="1:4" ht="15.75">
      <c r="A5" s="3" t="s">
        <v>313</v>
      </c>
      <c r="B5" s="3" t="s">
        <v>314</v>
      </c>
      <c r="C5" s="390" t="s">
        <v>300</v>
      </c>
      <c r="D5" s="391"/>
    </row>
    <row r="6" spans="1:4" ht="15.75">
      <c r="A6" s="384" t="s">
        <v>676</v>
      </c>
      <c r="B6" s="385"/>
      <c r="C6" s="385"/>
      <c r="D6" s="386"/>
    </row>
    <row r="7" spans="1:4" ht="15.75">
      <c r="A7" s="34" t="s">
        <v>352</v>
      </c>
      <c r="B7" s="35" t="s">
        <v>493</v>
      </c>
      <c r="C7" s="380">
        <v>40070</v>
      </c>
      <c r="D7" s="381"/>
    </row>
    <row r="8" spans="1:4" ht="15.75">
      <c r="A8" s="34" t="s">
        <v>353</v>
      </c>
      <c r="B8" s="35" t="s">
        <v>660</v>
      </c>
      <c r="C8" s="382" t="s">
        <v>854</v>
      </c>
      <c r="D8" s="383"/>
    </row>
    <row r="9" spans="1:4" ht="15.75">
      <c r="A9" s="34" t="s">
        <v>410</v>
      </c>
      <c r="B9" s="35" t="s">
        <v>494</v>
      </c>
      <c r="C9" s="382" t="s">
        <v>257</v>
      </c>
      <c r="D9" s="383"/>
    </row>
    <row r="10" spans="1:4" ht="15.75">
      <c r="A10" s="34" t="s">
        <v>411</v>
      </c>
      <c r="B10" s="35" t="s">
        <v>497</v>
      </c>
      <c r="C10" s="382" t="s">
        <v>855</v>
      </c>
      <c r="D10" s="383"/>
    </row>
    <row r="11" spans="1:4" ht="15.75">
      <c r="A11" s="34" t="s">
        <v>427</v>
      </c>
      <c r="B11" s="35" t="s">
        <v>498</v>
      </c>
      <c r="C11" s="382" t="s">
        <v>855</v>
      </c>
      <c r="D11" s="383"/>
    </row>
    <row r="12" spans="1:4" s="45" customFormat="1" ht="31.5">
      <c r="A12" s="37" t="s">
        <v>412</v>
      </c>
      <c r="B12" s="30" t="s">
        <v>204</v>
      </c>
      <c r="C12" s="382" t="s">
        <v>855</v>
      </c>
      <c r="D12" s="388"/>
    </row>
    <row r="13" spans="1:4" s="45" customFormat="1" ht="43.5" customHeight="1">
      <c r="A13" s="37" t="s">
        <v>463</v>
      </c>
      <c r="B13" s="30" t="s">
        <v>838</v>
      </c>
      <c r="C13" s="382" t="s">
        <v>855</v>
      </c>
      <c r="D13" s="388"/>
    </row>
    <row r="14" spans="1:4" ht="15.75">
      <c r="A14" s="384" t="s">
        <v>699</v>
      </c>
      <c r="B14" s="385"/>
      <c r="C14" s="385"/>
      <c r="D14" s="386"/>
    </row>
    <row r="15" spans="1:4" ht="15.75">
      <c r="A15" s="34" t="s">
        <v>464</v>
      </c>
      <c r="B15" s="35" t="s">
        <v>493</v>
      </c>
      <c r="C15" s="387">
        <v>40925</v>
      </c>
      <c r="D15" s="383"/>
    </row>
    <row r="16" spans="1:4" ht="15.75">
      <c r="A16" s="34" t="s">
        <v>465</v>
      </c>
      <c r="B16" s="35" t="s">
        <v>494</v>
      </c>
      <c r="C16" s="382" t="s">
        <v>257</v>
      </c>
      <c r="D16" s="383"/>
    </row>
    <row r="17" spans="1:4" ht="15.75">
      <c r="A17" s="34" t="s">
        <v>499</v>
      </c>
      <c r="B17" s="35" t="s">
        <v>498</v>
      </c>
      <c r="C17" s="382" t="s">
        <v>855</v>
      </c>
      <c r="D17" s="383"/>
    </row>
    <row r="18" spans="1:4" ht="15.75">
      <c r="A18" s="34" t="s">
        <v>445</v>
      </c>
      <c r="B18" s="35" t="s">
        <v>495</v>
      </c>
      <c r="C18" s="382" t="s">
        <v>855</v>
      </c>
      <c r="D18" s="383"/>
    </row>
    <row r="19" spans="1:4" ht="15.75">
      <c r="A19" s="34" t="s">
        <v>446</v>
      </c>
      <c r="B19" s="35" t="s">
        <v>496</v>
      </c>
      <c r="C19" s="382" t="s">
        <v>855</v>
      </c>
      <c r="D19" s="383"/>
    </row>
    <row r="20" spans="1:4" ht="15.75">
      <c r="A20" s="34" t="s">
        <v>447</v>
      </c>
      <c r="B20" s="35" t="s">
        <v>425</v>
      </c>
      <c r="C20" s="382" t="s">
        <v>855</v>
      </c>
      <c r="D20" s="383"/>
    </row>
    <row r="21" spans="1:4" ht="15.75">
      <c r="A21" s="48"/>
      <c r="B21" s="49" t="s">
        <v>700</v>
      </c>
      <c r="C21" s="50"/>
      <c r="D21" s="51"/>
    </row>
  </sheetData>
  <sheetProtection formatCells="0"/>
  <mergeCells count="19">
    <mergeCell ref="C16:D16"/>
    <mergeCell ref="C18:D18"/>
    <mergeCell ref="C19:D19"/>
    <mergeCell ref="C20:D20"/>
    <mergeCell ref="C17:D17"/>
    <mergeCell ref="A1:D1"/>
    <mergeCell ref="A2:D2"/>
    <mergeCell ref="A3:D3"/>
    <mergeCell ref="A6:D6"/>
    <mergeCell ref="C5:D5"/>
    <mergeCell ref="C11:D11"/>
    <mergeCell ref="A14:D14"/>
    <mergeCell ref="C15:D15"/>
    <mergeCell ref="C12:D12"/>
    <mergeCell ref="C13:D13"/>
    <mergeCell ref="C7:D7"/>
    <mergeCell ref="C8:D8"/>
    <mergeCell ref="C9:D9"/>
    <mergeCell ref="C10:D10"/>
  </mergeCells>
  <printOptions/>
  <pageMargins left="0.7874015748031497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F113"/>
  <sheetViews>
    <sheetView zoomScale="125" zoomScaleNormal="125" zoomScalePageLayoutView="0" workbookViewId="0" topLeftCell="A1">
      <selection activeCell="A1" sqref="A1:D113"/>
    </sheetView>
  </sheetViews>
  <sheetFormatPr defaultColWidth="9.00390625" defaultRowHeight="12.75"/>
  <cols>
    <col min="1" max="1" width="7.25390625" style="172" bestFit="1" customWidth="1"/>
    <col min="2" max="2" width="45.375" style="1" customWidth="1"/>
    <col min="3" max="3" width="15.375" style="118" customWidth="1"/>
    <col min="4" max="4" width="50.75390625" style="136" customWidth="1"/>
  </cols>
  <sheetData>
    <row r="1" spans="2:4" ht="22.5" customHeight="1">
      <c r="B1" s="392" t="s">
        <v>201</v>
      </c>
      <c r="C1" s="393"/>
      <c r="D1" s="393"/>
    </row>
    <row r="2" spans="1:4" ht="15.75">
      <c r="A2" s="132"/>
      <c r="B2" s="373" t="s">
        <v>840</v>
      </c>
      <c r="C2" s="394"/>
      <c r="D2" s="394"/>
    </row>
    <row r="3" ht="15.75">
      <c r="A3" s="118"/>
    </row>
    <row r="4" spans="1:4" ht="31.5" customHeight="1">
      <c r="A4" s="26" t="s">
        <v>313</v>
      </c>
      <c r="B4" s="26" t="s">
        <v>314</v>
      </c>
      <c r="C4" s="27" t="s">
        <v>315</v>
      </c>
      <c r="D4" s="137" t="s">
        <v>300</v>
      </c>
    </row>
    <row r="5" spans="1:4" ht="15.75">
      <c r="A5" s="195">
        <v>1</v>
      </c>
      <c r="B5" s="12" t="s">
        <v>401</v>
      </c>
      <c r="C5" s="12"/>
      <c r="D5" s="138"/>
    </row>
    <row r="6" spans="1:6" ht="15.75">
      <c r="A6" s="188" t="s">
        <v>33</v>
      </c>
      <c r="B6" s="36" t="s">
        <v>341</v>
      </c>
      <c r="C6" s="29" t="s">
        <v>339</v>
      </c>
      <c r="D6" s="139">
        <v>4</v>
      </c>
      <c r="E6" s="6"/>
      <c r="F6" s="6"/>
    </row>
    <row r="7" spans="1:4" ht="15.75">
      <c r="A7" s="188" t="s">
        <v>34</v>
      </c>
      <c r="B7" s="36" t="s">
        <v>433</v>
      </c>
      <c r="C7" s="29" t="s">
        <v>340</v>
      </c>
      <c r="D7" s="150"/>
    </row>
    <row r="8" spans="1:4" ht="30">
      <c r="A8" s="188"/>
      <c r="B8" s="36"/>
      <c r="C8" s="29"/>
      <c r="D8" s="155" t="s">
        <v>903</v>
      </c>
    </row>
    <row r="9" spans="1:4" ht="15.75">
      <c r="A9" s="188"/>
      <c r="B9" s="36"/>
      <c r="C9" s="29"/>
      <c r="D9" s="140" t="s">
        <v>904</v>
      </c>
    </row>
    <row r="10" spans="1:4" ht="30">
      <c r="A10" s="188"/>
      <c r="B10" s="36"/>
      <c r="C10" s="29"/>
      <c r="D10" s="173" t="s">
        <v>905</v>
      </c>
    </row>
    <row r="11" spans="1:4" ht="30">
      <c r="A11" s="188"/>
      <c r="B11" s="36"/>
      <c r="C11" s="29"/>
      <c r="D11" s="155" t="s">
        <v>906</v>
      </c>
    </row>
    <row r="12" spans="1:4" ht="15.75">
      <c r="A12" s="188" t="s">
        <v>35</v>
      </c>
      <c r="B12" s="36" t="s">
        <v>434</v>
      </c>
      <c r="C12" s="29" t="s">
        <v>340</v>
      </c>
      <c r="D12" s="139" t="s">
        <v>862</v>
      </c>
    </row>
    <row r="13" spans="1:4" ht="15.75">
      <c r="A13" s="188" t="s">
        <v>36</v>
      </c>
      <c r="B13" s="36" t="s">
        <v>435</v>
      </c>
      <c r="C13" s="29" t="s">
        <v>340</v>
      </c>
      <c r="D13" s="139" t="s">
        <v>862</v>
      </c>
    </row>
    <row r="14" spans="1:4" ht="15.75">
      <c r="A14" s="188" t="s">
        <v>37</v>
      </c>
      <c r="B14" s="36" t="s">
        <v>436</v>
      </c>
      <c r="C14" s="29" t="s">
        <v>340</v>
      </c>
      <c r="D14" s="139" t="s">
        <v>862</v>
      </c>
    </row>
    <row r="15" spans="1:4" ht="15.75">
      <c r="A15" s="188" t="s">
        <v>38</v>
      </c>
      <c r="B15" s="36" t="s">
        <v>437</v>
      </c>
      <c r="C15" s="29" t="s">
        <v>340</v>
      </c>
      <c r="D15" s="139" t="s">
        <v>863</v>
      </c>
    </row>
    <row r="16" spans="1:4" ht="15.75">
      <c r="A16" s="188" t="s">
        <v>39</v>
      </c>
      <c r="B16" s="36" t="s">
        <v>438</v>
      </c>
      <c r="C16" s="29" t="s">
        <v>340</v>
      </c>
      <c r="D16" s="139" t="s">
        <v>911</v>
      </c>
    </row>
    <row r="17" spans="1:4" ht="15.75">
      <c r="A17" s="188" t="s">
        <v>40</v>
      </c>
      <c r="B17" s="36" t="s">
        <v>397</v>
      </c>
      <c r="C17" s="29"/>
      <c r="D17" s="141" t="s">
        <v>864</v>
      </c>
    </row>
    <row r="18" spans="1:4" ht="15.75">
      <c r="A18" s="188"/>
      <c r="B18" s="36"/>
      <c r="C18" s="29"/>
      <c r="D18" s="141" t="s">
        <v>865</v>
      </c>
    </row>
    <row r="19" spans="1:4" ht="15.75">
      <c r="A19" s="188"/>
      <c r="B19" s="36"/>
      <c r="C19" s="29"/>
      <c r="D19" s="141" t="s">
        <v>866</v>
      </c>
    </row>
    <row r="20" spans="1:4" ht="15.75">
      <c r="A20" s="188"/>
      <c r="B20" s="36"/>
      <c r="C20" s="29"/>
      <c r="D20" s="141" t="s">
        <v>867</v>
      </c>
    </row>
    <row r="21" spans="1:4" ht="31.5">
      <c r="A21" s="188" t="s">
        <v>41</v>
      </c>
      <c r="B21" s="36" t="s">
        <v>444</v>
      </c>
      <c r="C21" s="135" t="s">
        <v>868</v>
      </c>
      <c r="D21" s="139"/>
    </row>
    <row r="22" spans="1:4" ht="15.75">
      <c r="A22" s="188"/>
      <c r="B22" s="38"/>
      <c r="C22" s="29"/>
      <c r="D22" s="141" t="s">
        <v>907</v>
      </c>
    </row>
    <row r="23" spans="1:4" ht="15.75">
      <c r="A23" s="188"/>
      <c r="B23" s="37"/>
      <c r="C23" s="29"/>
      <c r="D23" s="141" t="s">
        <v>908</v>
      </c>
    </row>
    <row r="24" spans="1:4" ht="15.75">
      <c r="A24" s="188"/>
      <c r="B24" s="37"/>
      <c r="C24" s="29"/>
      <c r="D24" s="141" t="s">
        <v>909</v>
      </c>
    </row>
    <row r="25" spans="1:4" ht="15.75">
      <c r="A25" s="188"/>
      <c r="B25" s="37"/>
      <c r="C25" s="29"/>
      <c r="D25" s="141" t="s">
        <v>910</v>
      </c>
    </row>
    <row r="26" spans="1:4" ht="15.75">
      <c r="A26" s="188" t="s">
        <v>42</v>
      </c>
      <c r="B26" s="37" t="s">
        <v>488</v>
      </c>
      <c r="C26" s="29" t="s">
        <v>339</v>
      </c>
      <c r="D26" s="139">
        <v>4</v>
      </c>
    </row>
    <row r="27" spans="1:4" ht="15.75">
      <c r="A27" s="188" t="s">
        <v>43</v>
      </c>
      <c r="B27" s="37" t="s">
        <v>489</v>
      </c>
      <c r="C27" s="29" t="s">
        <v>339</v>
      </c>
      <c r="D27" s="139">
        <v>4</v>
      </c>
    </row>
    <row r="28" spans="1:4" ht="15.75">
      <c r="A28" s="188" t="s">
        <v>44</v>
      </c>
      <c r="B28" s="37" t="s">
        <v>490</v>
      </c>
      <c r="C28" s="29" t="s">
        <v>339</v>
      </c>
      <c r="D28" s="139">
        <v>4</v>
      </c>
    </row>
    <row r="29" spans="1:4" ht="15.75">
      <c r="A29" s="188" t="s">
        <v>45</v>
      </c>
      <c r="B29" s="30" t="s">
        <v>394</v>
      </c>
      <c r="C29" s="29" t="s">
        <v>339</v>
      </c>
      <c r="D29" s="139">
        <v>4</v>
      </c>
    </row>
    <row r="30" spans="1:4" ht="15.75">
      <c r="A30" s="188" t="s">
        <v>46</v>
      </c>
      <c r="B30" s="30" t="s">
        <v>395</v>
      </c>
      <c r="C30" s="29" t="s">
        <v>339</v>
      </c>
      <c r="D30" s="139" t="s">
        <v>855</v>
      </c>
    </row>
    <row r="31" spans="1:4" ht="15.75">
      <c r="A31" s="188" t="s">
        <v>47</v>
      </c>
      <c r="B31" s="30" t="s">
        <v>396</v>
      </c>
      <c r="C31" s="29" t="s">
        <v>339</v>
      </c>
      <c r="D31" s="139" t="s">
        <v>855</v>
      </c>
    </row>
    <row r="32" spans="1:4" ht="31.5">
      <c r="A32" s="188" t="s">
        <v>48</v>
      </c>
      <c r="B32" s="30" t="s">
        <v>661</v>
      </c>
      <c r="C32" s="29" t="s">
        <v>339</v>
      </c>
      <c r="D32" s="139">
        <v>4</v>
      </c>
    </row>
    <row r="33" spans="1:4" ht="31.5">
      <c r="A33" s="188" t="s">
        <v>49</v>
      </c>
      <c r="B33" s="30" t="s">
        <v>491</v>
      </c>
      <c r="C33" s="29" t="s">
        <v>339</v>
      </c>
      <c r="D33" s="139">
        <v>4</v>
      </c>
    </row>
    <row r="34" spans="1:4" ht="31.5">
      <c r="A34" s="188" t="s">
        <v>91</v>
      </c>
      <c r="B34" s="30" t="s">
        <v>483</v>
      </c>
      <c r="C34" s="29" t="s">
        <v>339</v>
      </c>
      <c r="D34" s="139" t="s">
        <v>855</v>
      </c>
    </row>
    <row r="35" spans="1:4" ht="15.75">
      <c r="A35" s="188" t="s">
        <v>92</v>
      </c>
      <c r="B35" s="30" t="s">
        <v>439</v>
      </c>
      <c r="C35" s="29" t="s">
        <v>339</v>
      </c>
      <c r="D35" s="139" t="s">
        <v>855</v>
      </c>
    </row>
    <row r="36" spans="1:4" ht="31.5">
      <c r="A36" s="188" t="s">
        <v>93</v>
      </c>
      <c r="B36" s="30" t="s">
        <v>484</v>
      </c>
      <c r="C36" s="29" t="s">
        <v>339</v>
      </c>
      <c r="D36" s="139">
        <v>4</v>
      </c>
    </row>
    <row r="37" spans="1:4" ht="15.75">
      <c r="A37" s="188" t="s">
        <v>94</v>
      </c>
      <c r="B37" s="30" t="s">
        <v>440</v>
      </c>
      <c r="C37" s="29" t="s">
        <v>339</v>
      </c>
      <c r="D37" s="139">
        <v>28</v>
      </c>
    </row>
    <row r="38" spans="1:4" ht="15.75">
      <c r="A38" s="188" t="s">
        <v>95</v>
      </c>
      <c r="B38" s="30" t="s">
        <v>502</v>
      </c>
      <c r="C38" s="29" t="s">
        <v>339</v>
      </c>
      <c r="D38" s="139">
        <v>4</v>
      </c>
    </row>
    <row r="39" spans="1:4" ht="21" customHeight="1">
      <c r="A39" s="188" t="s">
        <v>96</v>
      </c>
      <c r="B39" s="30" t="s">
        <v>503</v>
      </c>
      <c r="C39" s="135" t="s">
        <v>339</v>
      </c>
      <c r="D39" s="139" t="s">
        <v>855</v>
      </c>
    </row>
    <row r="40" spans="1:4" ht="31.5">
      <c r="A40" s="188" t="s">
        <v>97</v>
      </c>
      <c r="B40" s="30" t="s">
        <v>516</v>
      </c>
      <c r="C40" s="29" t="s">
        <v>339</v>
      </c>
      <c r="D40" s="139" t="s">
        <v>855</v>
      </c>
    </row>
    <row r="41" spans="1:4" ht="47.25">
      <c r="A41" s="188" t="s">
        <v>98</v>
      </c>
      <c r="B41" s="30" t="s">
        <v>514</v>
      </c>
      <c r="C41" s="29" t="s">
        <v>339</v>
      </c>
      <c r="D41" s="139">
        <v>4</v>
      </c>
    </row>
    <row r="42" spans="1:4" ht="63">
      <c r="A42" s="188" t="s">
        <v>99</v>
      </c>
      <c r="B42" s="30" t="s">
        <v>509</v>
      </c>
      <c r="C42" s="29" t="s">
        <v>339</v>
      </c>
      <c r="D42" s="139" t="s">
        <v>855</v>
      </c>
    </row>
    <row r="43" spans="1:4" ht="31.5">
      <c r="A43" s="188" t="s">
        <v>100</v>
      </c>
      <c r="B43" s="30" t="s">
        <v>515</v>
      </c>
      <c r="C43" s="29" t="s">
        <v>339</v>
      </c>
      <c r="D43" s="139">
        <v>2</v>
      </c>
    </row>
    <row r="44" spans="1:4" ht="47.25">
      <c r="A44" s="188" t="s">
        <v>101</v>
      </c>
      <c r="B44" s="30" t="s">
        <v>519</v>
      </c>
      <c r="C44" s="29" t="s">
        <v>339</v>
      </c>
      <c r="D44" s="139" t="s">
        <v>855</v>
      </c>
    </row>
    <row r="45" spans="1:4" ht="47.25">
      <c r="A45" s="188" t="s">
        <v>102</v>
      </c>
      <c r="B45" s="30" t="s">
        <v>517</v>
      </c>
      <c r="C45" s="29" t="s">
        <v>339</v>
      </c>
      <c r="D45" s="139" t="s">
        <v>855</v>
      </c>
    </row>
    <row r="46" spans="1:4" ht="15.75">
      <c r="A46" s="188" t="s">
        <v>103</v>
      </c>
      <c r="B46" s="36" t="s">
        <v>518</v>
      </c>
      <c r="C46" s="29" t="s">
        <v>339</v>
      </c>
      <c r="D46" s="139" t="s">
        <v>855</v>
      </c>
    </row>
    <row r="47" spans="1:4" ht="63">
      <c r="A47" s="188" t="s">
        <v>104</v>
      </c>
      <c r="B47" s="30" t="s">
        <v>524</v>
      </c>
      <c r="C47" s="29" t="s">
        <v>339</v>
      </c>
      <c r="D47" s="139">
        <v>4</v>
      </c>
    </row>
    <row r="48" spans="1:4" ht="63">
      <c r="A48" s="188" t="s">
        <v>105</v>
      </c>
      <c r="B48" s="30" t="s">
        <v>523</v>
      </c>
      <c r="C48" s="29" t="s">
        <v>339</v>
      </c>
      <c r="D48" s="139" t="s">
        <v>855</v>
      </c>
    </row>
    <row r="49" spans="1:4" ht="48.75">
      <c r="A49" s="188" t="s">
        <v>106</v>
      </c>
      <c r="B49" s="30" t="s">
        <v>525</v>
      </c>
      <c r="C49" s="148" t="s">
        <v>687</v>
      </c>
      <c r="D49" s="139">
        <v>2</v>
      </c>
    </row>
    <row r="50" spans="1:4" ht="31.5">
      <c r="A50" s="188" t="s">
        <v>107</v>
      </c>
      <c r="B50" s="30" t="s">
        <v>526</v>
      </c>
      <c r="C50" s="29" t="s">
        <v>339</v>
      </c>
      <c r="D50" s="139">
        <v>1</v>
      </c>
    </row>
    <row r="51" spans="1:4" ht="31.5">
      <c r="A51" s="188" t="s">
        <v>108</v>
      </c>
      <c r="B51" s="30" t="s">
        <v>527</v>
      </c>
      <c r="C51" s="29" t="s">
        <v>528</v>
      </c>
      <c r="D51" s="139" t="s">
        <v>28</v>
      </c>
    </row>
    <row r="52" spans="1:4" ht="31.5">
      <c r="A52" s="188" t="s">
        <v>109</v>
      </c>
      <c r="B52" s="30" t="s">
        <v>510</v>
      </c>
      <c r="C52" s="29" t="s">
        <v>339</v>
      </c>
      <c r="D52" s="139">
        <v>1</v>
      </c>
    </row>
    <row r="53" spans="1:4" ht="47.25">
      <c r="A53" s="188" t="s">
        <v>110</v>
      </c>
      <c r="B53" s="30" t="s">
        <v>504</v>
      </c>
      <c r="C53" s="29" t="s">
        <v>339</v>
      </c>
      <c r="D53" s="139" t="s">
        <v>855</v>
      </c>
    </row>
    <row r="54" spans="1:4" ht="31.5">
      <c r="A54" s="188" t="s">
        <v>111</v>
      </c>
      <c r="B54" s="30" t="s">
        <v>511</v>
      </c>
      <c r="C54" s="29" t="s">
        <v>339</v>
      </c>
      <c r="D54" s="139">
        <v>1</v>
      </c>
    </row>
    <row r="55" spans="1:4" ht="47.25">
      <c r="A55" s="188" t="s">
        <v>112</v>
      </c>
      <c r="B55" s="30" t="s">
        <v>506</v>
      </c>
      <c r="C55" s="29" t="s">
        <v>339</v>
      </c>
      <c r="D55" s="139" t="s">
        <v>855</v>
      </c>
    </row>
    <row r="56" spans="1:4" ht="15.75">
      <c r="A56" s="188" t="s">
        <v>113</v>
      </c>
      <c r="B56" s="30" t="s">
        <v>407</v>
      </c>
      <c r="C56" s="29" t="s">
        <v>339</v>
      </c>
      <c r="D56" s="141" t="s">
        <v>683</v>
      </c>
    </row>
    <row r="57" spans="1:4" ht="31.5">
      <c r="A57" s="188" t="s">
        <v>114</v>
      </c>
      <c r="B57" s="30" t="s">
        <v>512</v>
      </c>
      <c r="C57" s="29" t="s">
        <v>339</v>
      </c>
      <c r="D57" s="139" t="s">
        <v>855</v>
      </c>
    </row>
    <row r="58" spans="1:4" ht="31.5">
      <c r="A58" s="188" t="s">
        <v>115</v>
      </c>
      <c r="B58" s="30" t="s">
        <v>507</v>
      </c>
      <c r="C58" s="29" t="s">
        <v>339</v>
      </c>
      <c r="D58" s="139" t="s">
        <v>855</v>
      </c>
    </row>
    <row r="59" spans="1:4" ht="15.75">
      <c r="A59" s="188" t="s">
        <v>116</v>
      </c>
      <c r="B59" s="30" t="s">
        <v>513</v>
      </c>
      <c r="C59" s="29" t="s">
        <v>339</v>
      </c>
      <c r="D59" s="139" t="s">
        <v>855</v>
      </c>
    </row>
    <row r="60" spans="1:4" ht="31.5">
      <c r="A60" s="188" t="s">
        <v>117</v>
      </c>
      <c r="B60" s="30" t="s">
        <v>508</v>
      </c>
      <c r="C60" s="29" t="s">
        <v>339</v>
      </c>
      <c r="D60" s="139" t="s">
        <v>855</v>
      </c>
    </row>
    <row r="61" spans="1:4" ht="15.75">
      <c r="A61" s="192" t="s">
        <v>353</v>
      </c>
      <c r="B61" s="91" t="s">
        <v>408</v>
      </c>
      <c r="C61" s="153"/>
      <c r="D61" s="159">
        <v>4</v>
      </c>
    </row>
    <row r="62" spans="1:4" ht="15.75">
      <c r="A62" s="188" t="s">
        <v>51</v>
      </c>
      <c r="B62" s="30" t="s">
        <v>522</v>
      </c>
      <c r="C62" s="29" t="s">
        <v>531</v>
      </c>
      <c r="D62" s="139" t="s">
        <v>855</v>
      </c>
    </row>
    <row r="63" spans="1:4" ht="30">
      <c r="A63" s="188" t="s">
        <v>52</v>
      </c>
      <c r="B63" s="30" t="s">
        <v>521</v>
      </c>
      <c r="C63" s="29" t="s">
        <v>531</v>
      </c>
      <c r="D63" s="156" t="s">
        <v>562</v>
      </c>
    </row>
    <row r="64" spans="1:4" ht="14.25" customHeight="1">
      <c r="A64" s="188" t="s">
        <v>53</v>
      </c>
      <c r="B64" s="30" t="s">
        <v>520</v>
      </c>
      <c r="C64" s="29" t="s">
        <v>531</v>
      </c>
      <c r="D64" s="141" t="s">
        <v>912</v>
      </c>
    </row>
    <row r="65" spans="1:4" ht="31.5">
      <c r="A65" s="188" t="s">
        <v>54</v>
      </c>
      <c r="B65" s="30" t="s">
        <v>532</v>
      </c>
      <c r="C65" s="29" t="s">
        <v>205</v>
      </c>
      <c r="D65" s="139" t="s">
        <v>855</v>
      </c>
    </row>
    <row r="66" spans="1:4" ht="19.5" customHeight="1">
      <c r="A66" s="188" t="s">
        <v>55</v>
      </c>
      <c r="B66" s="30" t="s">
        <v>529</v>
      </c>
      <c r="C66" s="29"/>
      <c r="D66" s="139"/>
    </row>
    <row r="67" spans="1:4" ht="15.75">
      <c r="A67" s="188" t="s">
        <v>56</v>
      </c>
      <c r="B67" s="158" t="s">
        <v>530</v>
      </c>
      <c r="C67" s="143" t="s">
        <v>531</v>
      </c>
      <c r="D67" s="157" t="s">
        <v>855</v>
      </c>
    </row>
    <row r="68" spans="1:4" ht="14.25" customHeight="1">
      <c r="A68" s="188" t="s">
        <v>57</v>
      </c>
      <c r="B68" s="36" t="s">
        <v>521</v>
      </c>
      <c r="C68" s="29" t="s">
        <v>531</v>
      </c>
      <c r="D68" s="139" t="s">
        <v>855</v>
      </c>
    </row>
    <row r="69" spans="1:4" ht="15.75">
      <c r="A69" s="188" t="s">
        <v>58</v>
      </c>
      <c r="B69" s="36" t="s">
        <v>341</v>
      </c>
      <c r="C69" s="29"/>
      <c r="D69" s="139">
        <v>4</v>
      </c>
    </row>
    <row r="70" spans="1:4" ht="15.75">
      <c r="A70" s="188" t="s">
        <v>59</v>
      </c>
      <c r="B70" s="36" t="s">
        <v>486</v>
      </c>
      <c r="C70" s="29" t="s">
        <v>339</v>
      </c>
      <c r="D70" s="139">
        <v>4</v>
      </c>
    </row>
    <row r="71" spans="1:4" ht="15.75">
      <c r="A71" s="188" t="s">
        <v>60</v>
      </c>
      <c r="B71" s="36" t="s">
        <v>487</v>
      </c>
      <c r="C71" s="29" t="s">
        <v>339</v>
      </c>
      <c r="D71" s="139" t="s">
        <v>855</v>
      </c>
    </row>
    <row r="72" spans="1:4" ht="15.75">
      <c r="A72" s="188" t="s">
        <v>61</v>
      </c>
      <c r="B72" s="36" t="s">
        <v>485</v>
      </c>
      <c r="C72" s="29" t="s">
        <v>339</v>
      </c>
      <c r="D72" s="139" t="s">
        <v>855</v>
      </c>
    </row>
    <row r="73" spans="1:4" ht="15.75">
      <c r="A73" s="188" t="s">
        <v>62</v>
      </c>
      <c r="B73" s="36" t="s">
        <v>453</v>
      </c>
      <c r="C73" s="29" t="s">
        <v>339</v>
      </c>
      <c r="D73" s="139" t="s">
        <v>855</v>
      </c>
    </row>
    <row r="74" spans="1:4" ht="15.75">
      <c r="A74" s="188" t="s">
        <v>63</v>
      </c>
      <c r="B74" s="36" t="s">
        <v>500</v>
      </c>
      <c r="C74" s="29" t="s">
        <v>339</v>
      </c>
      <c r="D74" s="139" t="s">
        <v>855</v>
      </c>
    </row>
    <row r="75" spans="1:4" ht="15.75">
      <c r="A75" s="188" t="s">
        <v>64</v>
      </c>
      <c r="B75" s="36" t="s">
        <v>501</v>
      </c>
      <c r="C75" s="29" t="s">
        <v>339</v>
      </c>
      <c r="D75" s="139" t="s">
        <v>855</v>
      </c>
    </row>
    <row r="76" spans="1:4" ht="15.75">
      <c r="A76" s="188" t="s">
        <v>65</v>
      </c>
      <c r="B76" s="36" t="s">
        <v>662</v>
      </c>
      <c r="C76" s="29" t="s">
        <v>339</v>
      </c>
      <c r="D76" s="139" t="s">
        <v>855</v>
      </c>
    </row>
    <row r="77" spans="1:4" s="147" customFormat="1" ht="15.75">
      <c r="A77" s="196" t="s">
        <v>67</v>
      </c>
      <c r="B77" s="12" t="s">
        <v>402</v>
      </c>
      <c r="C77" s="12"/>
      <c r="D77" s="146"/>
    </row>
    <row r="78" spans="1:4" ht="15.75">
      <c r="A78" s="188" t="s">
        <v>68</v>
      </c>
      <c r="B78" s="36" t="s">
        <v>869</v>
      </c>
      <c r="C78" s="29" t="s">
        <v>339</v>
      </c>
      <c r="D78" s="141" t="s">
        <v>563</v>
      </c>
    </row>
    <row r="79" spans="1:4" ht="15.75">
      <c r="A79" s="192"/>
      <c r="B79" s="39"/>
      <c r="C79" s="21"/>
      <c r="D79" s="142" t="s">
        <v>564</v>
      </c>
    </row>
    <row r="80" spans="1:4" ht="15.75">
      <c r="A80" s="188"/>
      <c r="B80" s="36"/>
      <c r="C80" s="29"/>
      <c r="D80" s="141" t="s">
        <v>565</v>
      </c>
    </row>
    <row r="81" spans="1:4" ht="15.75">
      <c r="A81" s="188"/>
      <c r="B81" s="36"/>
      <c r="C81" s="29"/>
      <c r="D81" s="141" t="s">
        <v>566</v>
      </c>
    </row>
    <row r="82" spans="1:4" ht="15.75">
      <c r="A82" s="188"/>
      <c r="B82" s="36"/>
      <c r="C82" s="29"/>
      <c r="D82" s="139"/>
    </row>
    <row r="83" spans="1:4" ht="15.75">
      <c r="A83" s="188" t="s">
        <v>69</v>
      </c>
      <c r="B83" s="36" t="s">
        <v>342</v>
      </c>
      <c r="C83" s="29" t="s">
        <v>340</v>
      </c>
      <c r="D83" s="141" t="s">
        <v>567</v>
      </c>
    </row>
    <row r="84" spans="1:4" s="44" customFormat="1" ht="15.75">
      <c r="A84" s="188"/>
      <c r="B84" s="36"/>
      <c r="C84" s="29"/>
      <c r="D84" s="141" t="s">
        <v>568</v>
      </c>
    </row>
    <row r="85" spans="1:4" ht="15.75">
      <c r="A85" s="188"/>
      <c r="B85" s="36"/>
      <c r="C85" s="29"/>
      <c r="D85" s="141" t="s">
        <v>569</v>
      </c>
    </row>
    <row r="86" spans="1:4" s="144" customFormat="1" ht="15.75">
      <c r="A86" s="196"/>
      <c r="B86" s="143"/>
      <c r="C86" s="143"/>
      <c r="D86" s="145" t="s">
        <v>570</v>
      </c>
    </row>
    <row r="87" spans="1:4" ht="15.75">
      <c r="A87" s="188"/>
      <c r="B87" s="36" t="s">
        <v>688</v>
      </c>
      <c r="C87" s="29"/>
      <c r="D87" s="139"/>
    </row>
    <row r="88" spans="1:4" ht="15.75">
      <c r="A88" s="188" t="s">
        <v>70</v>
      </c>
      <c r="B88" s="36" t="s">
        <v>870</v>
      </c>
      <c r="C88" s="29" t="s">
        <v>339</v>
      </c>
      <c r="D88" s="140" t="s">
        <v>879</v>
      </c>
    </row>
    <row r="89" spans="1:4" ht="15.75">
      <c r="A89" s="197" t="s">
        <v>71</v>
      </c>
      <c r="B89" s="36" t="s">
        <v>342</v>
      </c>
      <c r="C89" s="29" t="s">
        <v>340</v>
      </c>
      <c r="D89" s="149" t="s">
        <v>871</v>
      </c>
    </row>
    <row r="90" spans="1:4" ht="15.75">
      <c r="A90" s="198"/>
      <c r="B90" s="5"/>
      <c r="C90" s="4"/>
      <c r="D90" s="150"/>
    </row>
    <row r="91" spans="1:4" ht="15.75">
      <c r="A91" s="198" t="s">
        <v>72</v>
      </c>
      <c r="B91" s="5" t="s">
        <v>872</v>
      </c>
      <c r="C91" s="4" t="s">
        <v>339</v>
      </c>
      <c r="D91" s="150" t="s">
        <v>855</v>
      </c>
    </row>
    <row r="92" spans="1:4" ht="15.75">
      <c r="A92" s="198" t="s">
        <v>73</v>
      </c>
      <c r="B92" s="5" t="s">
        <v>873</v>
      </c>
      <c r="C92" s="4" t="s">
        <v>340</v>
      </c>
      <c r="D92" s="150" t="s">
        <v>855</v>
      </c>
    </row>
    <row r="93" spans="1:4" ht="15.75">
      <c r="A93" s="198" t="s">
        <v>74</v>
      </c>
      <c r="B93" s="5" t="s">
        <v>878</v>
      </c>
      <c r="C93" s="4" t="s">
        <v>339</v>
      </c>
      <c r="D93" s="151" t="s">
        <v>880</v>
      </c>
    </row>
    <row r="94" spans="1:4" ht="15.75">
      <c r="A94" s="198" t="s">
        <v>75</v>
      </c>
      <c r="B94" s="5" t="s">
        <v>881</v>
      </c>
      <c r="C94" s="4" t="s">
        <v>340</v>
      </c>
      <c r="D94" s="150" t="s">
        <v>882</v>
      </c>
    </row>
    <row r="95" spans="1:4" ht="15.75">
      <c r="A95" s="198" t="s">
        <v>76</v>
      </c>
      <c r="B95" s="5" t="s">
        <v>883</v>
      </c>
      <c r="C95" s="4" t="s">
        <v>339</v>
      </c>
      <c r="D95" s="152" t="s">
        <v>884</v>
      </c>
    </row>
    <row r="96" spans="1:4" ht="15.75">
      <c r="A96" s="198"/>
      <c r="B96" s="5"/>
      <c r="C96" s="4"/>
      <c r="D96" s="152" t="s">
        <v>571</v>
      </c>
    </row>
    <row r="97" spans="1:4" ht="15.75">
      <c r="A97" s="198"/>
      <c r="B97" s="5"/>
      <c r="C97" s="4"/>
      <c r="D97" s="152" t="s">
        <v>885</v>
      </c>
    </row>
    <row r="98" spans="1:4" ht="15.75">
      <c r="A98" s="198"/>
      <c r="B98" s="5"/>
      <c r="C98" s="4"/>
      <c r="D98" s="152" t="s">
        <v>572</v>
      </c>
    </row>
    <row r="99" spans="1:4" ht="15.75">
      <c r="A99" s="198"/>
      <c r="B99" s="5"/>
      <c r="C99" s="4"/>
      <c r="D99" s="150"/>
    </row>
    <row r="100" spans="1:4" ht="15.75">
      <c r="A100" s="198" t="s">
        <v>77</v>
      </c>
      <c r="B100" s="5" t="s">
        <v>342</v>
      </c>
      <c r="C100" s="4" t="s">
        <v>340</v>
      </c>
      <c r="D100" s="152" t="s">
        <v>573</v>
      </c>
    </row>
    <row r="101" spans="1:4" ht="15.75">
      <c r="A101" s="198"/>
      <c r="B101" s="5"/>
      <c r="C101" s="4"/>
      <c r="D101" s="152" t="s">
        <v>574</v>
      </c>
    </row>
    <row r="102" spans="1:4" ht="15.75">
      <c r="A102" s="198"/>
      <c r="B102" s="5"/>
      <c r="C102" s="4"/>
      <c r="D102" s="152" t="s">
        <v>575</v>
      </c>
    </row>
    <row r="103" spans="1:4" ht="15.75">
      <c r="A103" s="198"/>
      <c r="B103" s="5"/>
      <c r="C103" s="4"/>
      <c r="D103" s="152" t="s">
        <v>576</v>
      </c>
    </row>
    <row r="104" spans="1:4" ht="15.75">
      <c r="A104" s="198" t="s">
        <v>78</v>
      </c>
      <c r="B104" s="8" t="s">
        <v>896</v>
      </c>
      <c r="C104" s="4"/>
      <c r="D104" s="150"/>
    </row>
    <row r="105" spans="1:4" ht="15.75">
      <c r="A105" s="198" t="s">
        <v>79</v>
      </c>
      <c r="B105" s="5" t="s">
        <v>897</v>
      </c>
      <c r="C105" s="4" t="s">
        <v>339</v>
      </c>
      <c r="D105" s="150" t="s">
        <v>855</v>
      </c>
    </row>
    <row r="106" spans="1:4" ht="15.75">
      <c r="A106" s="198" t="s">
        <v>80</v>
      </c>
      <c r="B106" s="5" t="s">
        <v>342</v>
      </c>
      <c r="C106" s="4" t="s">
        <v>340</v>
      </c>
      <c r="D106" s="150" t="s">
        <v>855</v>
      </c>
    </row>
    <row r="107" spans="1:4" ht="15.75">
      <c r="A107" s="198" t="s">
        <v>81</v>
      </c>
      <c r="B107" s="5" t="s">
        <v>898</v>
      </c>
      <c r="C107" s="4" t="s">
        <v>339</v>
      </c>
      <c r="D107" s="150" t="s">
        <v>855</v>
      </c>
    </row>
    <row r="108" spans="1:4" ht="15.75">
      <c r="A108" s="198" t="s">
        <v>82</v>
      </c>
      <c r="B108" s="5" t="s">
        <v>342</v>
      </c>
      <c r="C108" s="4" t="s">
        <v>340</v>
      </c>
      <c r="D108" s="150" t="s">
        <v>855</v>
      </c>
    </row>
    <row r="109" spans="1:4" ht="15.75">
      <c r="A109" s="198" t="s">
        <v>83</v>
      </c>
      <c r="B109" s="5" t="s">
        <v>899</v>
      </c>
      <c r="C109" s="4" t="s">
        <v>339</v>
      </c>
      <c r="D109" s="150">
        <v>43</v>
      </c>
    </row>
    <row r="110" spans="1:4" ht="15.75">
      <c r="A110" s="198" t="s">
        <v>84</v>
      </c>
      <c r="B110" s="5" t="s">
        <v>342</v>
      </c>
      <c r="C110" s="4" t="s">
        <v>340</v>
      </c>
      <c r="D110" s="150">
        <v>146.6</v>
      </c>
    </row>
    <row r="111" spans="1:4" ht="15.75">
      <c r="A111" s="199" t="s">
        <v>85</v>
      </c>
      <c r="B111" s="12" t="s">
        <v>900</v>
      </c>
      <c r="C111" s="153"/>
      <c r="D111" s="154"/>
    </row>
    <row r="112" spans="1:4" ht="15.75">
      <c r="A112" s="198" t="s">
        <v>86</v>
      </c>
      <c r="B112" s="5" t="s">
        <v>901</v>
      </c>
      <c r="C112" s="4" t="s">
        <v>339</v>
      </c>
      <c r="D112" s="150" t="s">
        <v>902</v>
      </c>
    </row>
    <row r="113" spans="1:4" ht="15.75">
      <c r="A113" s="198" t="s">
        <v>87</v>
      </c>
      <c r="B113" s="5" t="s">
        <v>342</v>
      </c>
      <c r="C113" s="4" t="s">
        <v>340</v>
      </c>
      <c r="D113" s="150">
        <v>3466</v>
      </c>
    </row>
  </sheetData>
  <sheetProtection formatCells="0"/>
  <mergeCells count="2">
    <mergeCell ref="B1:D1"/>
    <mergeCell ref="B2:D2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D23"/>
  <sheetViews>
    <sheetView tabSelected="1" zoomScalePageLayoutView="0" workbookViewId="0" topLeftCell="B1">
      <selection activeCell="D15" sqref="D15"/>
    </sheetView>
  </sheetViews>
  <sheetFormatPr defaultColWidth="9.00390625" defaultRowHeight="12.75"/>
  <cols>
    <col min="1" max="1" width="7.25390625" style="0" bestFit="1" customWidth="1"/>
    <col min="2" max="2" width="56.25390625" style="0" bestFit="1" customWidth="1"/>
    <col min="3" max="3" width="16.375" style="0" customWidth="1"/>
    <col min="4" max="4" width="17.125" style="0" customWidth="1"/>
  </cols>
  <sheetData>
    <row r="1" spans="1:4" ht="18.75">
      <c r="A1" s="338" t="s">
        <v>197</v>
      </c>
      <c r="B1" s="338"/>
      <c r="C1" s="338"/>
      <c r="D1" s="338"/>
    </row>
    <row r="2" spans="1:4" ht="15.75">
      <c r="A2" s="389" t="s">
        <v>840</v>
      </c>
      <c r="B2" s="389"/>
      <c r="C2" s="389"/>
      <c r="D2" s="389"/>
    </row>
    <row r="3" spans="1:4" ht="12.75">
      <c r="A3" s="371" t="s">
        <v>721</v>
      </c>
      <c r="B3" s="371"/>
      <c r="C3" s="371"/>
      <c r="D3" s="371"/>
    </row>
    <row r="4" spans="1:4" ht="15.75">
      <c r="A4" s="1"/>
      <c r="B4" s="1"/>
      <c r="C4" s="1"/>
      <c r="D4" s="1"/>
    </row>
    <row r="5" spans="1:4" ht="31.5">
      <c r="A5" s="3" t="s">
        <v>313</v>
      </c>
      <c r="B5" s="3" t="s">
        <v>314</v>
      </c>
      <c r="C5" s="3" t="s">
        <v>315</v>
      </c>
      <c r="D5" s="15" t="s">
        <v>301</v>
      </c>
    </row>
    <row r="6" spans="1:4" ht="15.75">
      <c r="A6" s="195">
        <v>1</v>
      </c>
      <c r="B6" s="12" t="s">
        <v>406</v>
      </c>
      <c r="C6" s="12"/>
      <c r="D6" s="12"/>
    </row>
    <row r="7" spans="1:4" ht="15.75">
      <c r="A7" s="193" t="s">
        <v>33</v>
      </c>
      <c r="B7" s="5" t="s">
        <v>473</v>
      </c>
      <c r="C7" s="4" t="s">
        <v>470</v>
      </c>
      <c r="D7" s="131">
        <v>303</v>
      </c>
    </row>
    <row r="8" spans="1:4" ht="15.75">
      <c r="A8" s="193" t="s">
        <v>34</v>
      </c>
      <c r="B8" s="5" t="s">
        <v>442</v>
      </c>
      <c r="C8" s="4" t="s">
        <v>470</v>
      </c>
      <c r="D8" s="131">
        <v>8</v>
      </c>
    </row>
    <row r="9" spans="1:4" ht="15.75">
      <c r="A9" s="193" t="s">
        <v>35</v>
      </c>
      <c r="B9" s="5" t="s">
        <v>405</v>
      </c>
      <c r="C9" s="4" t="s">
        <v>470</v>
      </c>
      <c r="D9" s="131">
        <v>16</v>
      </c>
    </row>
    <row r="10" spans="1:4" ht="15.75">
      <c r="A10" s="193" t="s">
        <v>36</v>
      </c>
      <c r="B10" s="5" t="s">
        <v>677</v>
      </c>
      <c r="C10" s="4" t="s">
        <v>669</v>
      </c>
      <c r="D10" s="131">
        <v>1</v>
      </c>
    </row>
    <row r="11" spans="1:4" ht="15.75">
      <c r="A11" s="193" t="s">
        <v>37</v>
      </c>
      <c r="B11" s="5" t="s">
        <v>474</v>
      </c>
      <c r="C11" s="4" t="s">
        <v>470</v>
      </c>
      <c r="D11" s="131">
        <v>235</v>
      </c>
    </row>
    <row r="12" spans="1:4" ht="15.75">
      <c r="A12" s="193" t="s">
        <v>38</v>
      </c>
      <c r="B12" s="5" t="s">
        <v>475</v>
      </c>
      <c r="C12" s="4" t="s">
        <v>669</v>
      </c>
      <c r="D12" s="131">
        <v>1</v>
      </c>
    </row>
    <row r="13" spans="1:4" ht="31.5">
      <c r="A13" s="193" t="s">
        <v>39</v>
      </c>
      <c r="B13" s="9" t="s">
        <v>466</v>
      </c>
      <c r="C13" s="23" t="s">
        <v>670</v>
      </c>
      <c r="D13" s="131">
        <v>1</v>
      </c>
    </row>
    <row r="14" spans="1:4" ht="15.75">
      <c r="A14" s="193" t="s">
        <v>40</v>
      </c>
      <c r="B14" s="5" t="s">
        <v>467</v>
      </c>
      <c r="C14" s="4" t="s">
        <v>468</v>
      </c>
      <c r="D14" s="131">
        <v>20000</v>
      </c>
    </row>
    <row r="15" spans="1:4" ht="15.75">
      <c r="A15" s="193" t="s">
        <v>41</v>
      </c>
      <c r="B15" s="5" t="s">
        <v>469</v>
      </c>
      <c r="C15" s="4" t="s">
        <v>470</v>
      </c>
      <c r="D15" s="131">
        <v>89</v>
      </c>
    </row>
    <row r="16" spans="1:4" ht="15.75">
      <c r="A16" s="195" t="s">
        <v>50</v>
      </c>
      <c r="B16" s="12" t="s">
        <v>403</v>
      </c>
      <c r="C16" s="12"/>
      <c r="D16" s="12"/>
    </row>
    <row r="17" spans="1:4" ht="15.75">
      <c r="A17" s="193" t="s">
        <v>51</v>
      </c>
      <c r="B17" s="5" t="s">
        <v>678</v>
      </c>
      <c r="C17" s="4" t="s">
        <v>470</v>
      </c>
      <c r="D17" s="131">
        <v>3</v>
      </c>
    </row>
    <row r="18" spans="1:4" ht="15.75">
      <c r="A18" s="193" t="s">
        <v>52</v>
      </c>
      <c r="B18" s="5" t="s">
        <v>404</v>
      </c>
      <c r="C18" s="4" t="s">
        <v>470</v>
      </c>
      <c r="D18" s="131">
        <v>12</v>
      </c>
    </row>
    <row r="19" spans="1:4" ht="15.75">
      <c r="A19" s="193" t="s">
        <v>53</v>
      </c>
      <c r="B19" s="5" t="s">
        <v>441</v>
      </c>
      <c r="C19" s="4" t="s">
        <v>470</v>
      </c>
      <c r="D19" s="131" t="s">
        <v>855</v>
      </c>
    </row>
    <row r="20" spans="1:4" ht="15.75">
      <c r="A20" s="193" t="s">
        <v>54</v>
      </c>
      <c r="B20" s="5" t="s">
        <v>668</v>
      </c>
      <c r="C20" s="4" t="s">
        <v>470</v>
      </c>
      <c r="D20" s="131" t="s">
        <v>855</v>
      </c>
    </row>
    <row r="21" spans="1:4" ht="15.75">
      <c r="A21" s="195" t="s">
        <v>67</v>
      </c>
      <c r="B21" s="12" t="s">
        <v>701</v>
      </c>
      <c r="C21" s="12"/>
      <c r="D21" s="12"/>
    </row>
    <row r="22" spans="1:4" ht="15.75">
      <c r="A22" s="4"/>
      <c r="B22" s="5" t="s">
        <v>674</v>
      </c>
      <c r="C22" s="4" t="s">
        <v>470</v>
      </c>
      <c r="D22" s="32" t="s">
        <v>674</v>
      </c>
    </row>
    <row r="23" spans="1:4" ht="15.75">
      <c r="A23" s="48"/>
      <c r="B23" s="52" t="s">
        <v>702</v>
      </c>
      <c r="C23" s="48"/>
      <c r="D23" s="48"/>
    </row>
  </sheetData>
  <sheetProtection formatCells="0"/>
  <mergeCells count="3">
    <mergeCell ref="A1:D1"/>
    <mergeCell ref="A2:D2"/>
    <mergeCell ref="A3:D3"/>
  </mergeCells>
  <printOptions/>
  <pageMargins left="0.7874015748031497" right="0.5905511811023623" top="0.5905511811023623" bottom="0.5905511811023623" header="0.5118110236220472" footer="0.5118110236220472"/>
  <pageSetup fitToWidth="2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J17"/>
  <sheetViews>
    <sheetView zoomScalePageLayoutView="0" workbookViewId="0" topLeftCell="A1">
      <selection activeCell="A1" sqref="A1:J17"/>
    </sheetView>
  </sheetViews>
  <sheetFormatPr defaultColWidth="9.00390625" defaultRowHeight="12.75"/>
  <cols>
    <col min="1" max="1" width="7.25390625" style="0" bestFit="1" customWidth="1"/>
    <col min="2" max="2" width="26.00390625" style="0" customWidth="1"/>
    <col min="3" max="3" width="18.00390625" style="0" customWidth="1"/>
    <col min="4" max="4" width="14.375" style="0" hidden="1" customWidth="1"/>
    <col min="5" max="5" width="14.125" style="0" customWidth="1"/>
    <col min="6" max="6" width="14.875" style="0" customWidth="1"/>
    <col min="7" max="7" width="15.125" style="144" customWidth="1"/>
    <col min="8" max="8" width="14.00390625" style="0" hidden="1" customWidth="1"/>
    <col min="9" max="9" width="14.875" style="0" customWidth="1"/>
    <col min="10" max="10" width="14.375" style="0" customWidth="1"/>
  </cols>
  <sheetData>
    <row r="1" spans="1:9" ht="18.75">
      <c r="A1" s="339" t="s">
        <v>198</v>
      </c>
      <c r="B1" s="339"/>
      <c r="C1" s="339"/>
      <c r="D1" s="395"/>
      <c r="E1" s="395"/>
      <c r="F1" s="395"/>
      <c r="G1" s="395"/>
      <c r="H1" s="395"/>
      <c r="I1" s="395"/>
    </row>
    <row r="2" spans="1:9" ht="15.75">
      <c r="A2" s="396" t="s">
        <v>840</v>
      </c>
      <c r="B2" s="396"/>
      <c r="C2" s="396"/>
      <c r="D2" s="395"/>
      <c r="E2" s="395"/>
      <c r="F2" s="395"/>
      <c r="G2" s="395"/>
      <c r="H2" s="395"/>
      <c r="I2" s="395"/>
    </row>
    <row r="3" spans="1:9" ht="12.75">
      <c r="A3" s="397" t="s">
        <v>285</v>
      </c>
      <c r="B3" s="397"/>
      <c r="C3" s="397"/>
      <c r="D3" s="395"/>
      <c r="E3" s="395"/>
      <c r="F3" s="395"/>
      <c r="G3" s="395"/>
      <c r="H3" s="395"/>
      <c r="I3" s="395"/>
    </row>
    <row r="4" spans="1:5" ht="15.75">
      <c r="A4" s="1"/>
      <c r="B4" s="1"/>
      <c r="C4" s="1"/>
      <c r="E4" s="215"/>
    </row>
    <row r="5" spans="1:10" ht="47.25">
      <c r="A5" s="26" t="s">
        <v>313</v>
      </c>
      <c r="B5" s="26" t="s">
        <v>314</v>
      </c>
      <c r="C5" s="26" t="s">
        <v>315</v>
      </c>
      <c r="D5" s="27" t="s">
        <v>276</v>
      </c>
      <c r="E5" s="244" t="s">
        <v>695</v>
      </c>
      <c r="F5" s="244" t="s">
        <v>216</v>
      </c>
      <c r="G5" s="244" t="s">
        <v>635</v>
      </c>
      <c r="H5" s="244" t="s">
        <v>398</v>
      </c>
      <c r="I5" s="244" t="s">
        <v>650</v>
      </c>
      <c r="J5" s="27" t="s">
        <v>302</v>
      </c>
    </row>
    <row r="6" spans="1:10" ht="15.75">
      <c r="A6" s="195">
        <v>1</v>
      </c>
      <c r="B6" s="12" t="s">
        <v>663</v>
      </c>
      <c r="C6" s="12"/>
      <c r="D6" s="216"/>
      <c r="E6" s="12"/>
      <c r="F6" s="12"/>
      <c r="G6" s="12"/>
      <c r="H6" s="12"/>
      <c r="I6" s="12"/>
      <c r="J6" s="216"/>
    </row>
    <row r="7" spans="1:10" ht="15.75">
      <c r="A7" s="193" t="s">
        <v>33</v>
      </c>
      <c r="B7" s="34" t="s">
        <v>344</v>
      </c>
      <c r="C7" s="4" t="s">
        <v>346</v>
      </c>
      <c r="D7" s="32">
        <v>1087.12</v>
      </c>
      <c r="E7" s="131">
        <v>1192.86</v>
      </c>
      <c r="F7" s="261">
        <v>1495</v>
      </c>
      <c r="G7" s="261">
        <v>1385</v>
      </c>
      <c r="H7" s="261">
        <v>280</v>
      </c>
      <c r="I7" s="261">
        <v>1455</v>
      </c>
      <c r="J7" s="131">
        <v>1484</v>
      </c>
    </row>
    <row r="8" spans="1:10" ht="15.75">
      <c r="A8" s="193" t="s">
        <v>34</v>
      </c>
      <c r="B8" s="34" t="s">
        <v>345</v>
      </c>
      <c r="C8" s="4" t="s">
        <v>346</v>
      </c>
      <c r="D8" s="131">
        <v>1087.12</v>
      </c>
      <c r="E8" s="131">
        <v>1192.86</v>
      </c>
      <c r="F8" s="261">
        <v>1495</v>
      </c>
      <c r="G8" s="261">
        <v>1385</v>
      </c>
      <c r="H8" s="261">
        <v>280</v>
      </c>
      <c r="I8" s="261">
        <v>1455</v>
      </c>
      <c r="J8" s="131">
        <v>1484</v>
      </c>
    </row>
    <row r="9" spans="1:10" ht="15.75">
      <c r="A9" s="193" t="s">
        <v>35</v>
      </c>
      <c r="B9" s="34" t="s">
        <v>347</v>
      </c>
      <c r="C9" s="4" t="s">
        <v>348</v>
      </c>
      <c r="D9" s="131" t="s">
        <v>911</v>
      </c>
      <c r="E9" s="131" t="s">
        <v>911</v>
      </c>
      <c r="F9" s="261" t="s">
        <v>911</v>
      </c>
      <c r="G9" s="261"/>
      <c r="H9" s="261"/>
      <c r="I9" s="261"/>
      <c r="J9" s="131"/>
    </row>
    <row r="10" spans="1:10" ht="15.75">
      <c r="A10" s="193" t="s">
        <v>36</v>
      </c>
      <c r="B10" s="34" t="s">
        <v>492</v>
      </c>
      <c r="C10" s="4" t="s">
        <v>348</v>
      </c>
      <c r="D10" s="131">
        <v>447.75</v>
      </c>
      <c r="E10" s="131">
        <v>486.37</v>
      </c>
      <c r="F10" s="261">
        <v>480.19</v>
      </c>
      <c r="G10" s="261">
        <v>449.58</v>
      </c>
      <c r="H10" s="261">
        <v>319.37</v>
      </c>
      <c r="I10" s="261">
        <v>478.56</v>
      </c>
      <c r="J10" s="131">
        <v>482.81</v>
      </c>
    </row>
    <row r="11" spans="1:10" ht="15.75">
      <c r="A11" s="193" t="s">
        <v>37</v>
      </c>
      <c r="B11" s="34" t="s">
        <v>349</v>
      </c>
      <c r="C11" s="4" t="s">
        <v>350</v>
      </c>
      <c r="D11" s="242">
        <v>205424.03</v>
      </c>
      <c r="E11" s="242">
        <v>204641.47</v>
      </c>
      <c r="F11" s="260">
        <v>176822.37</v>
      </c>
      <c r="G11" s="260">
        <v>192592.93</v>
      </c>
      <c r="H11" s="260">
        <v>85325.1</v>
      </c>
      <c r="I11" s="260">
        <v>189291.74</v>
      </c>
      <c r="J11" s="242">
        <v>180439.13</v>
      </c>
    </row>
    <row r="12" spans="1:10" ht="15.75">
      <c r="A12" s="195" t="s">
        <v>50</v>
      </c>
      <c r="B12" s="40" t="s">
        <v>664</v>
      </c>
      <c r="C12" s="12"/>
      <c r="D12" s="12" t="s">
        <v>911</v>
      </c>
      <c r="E12" s="12" t="s">
        <v>911</v>
      </c>
      <c r="F12" s="12" t="s">
        <v>911</v>
      </c>
      <c r="G12" s="12"/>
      <c r="H12" s="12"/>
      <c r="I12" s="12"/>
      <c r="J12" s="12"/>
    </row>
    <row r="13" spans="1:10" ht="15.75">
      <c r="A13" s="193" t="s">
        <v>51</v>
      </c>
      <c r="B13" s="34" t="s">
        <v>344</v>
      </c>
      <c r="C13" s="4" t="s">
        <v>351</v>
      </c>
      <c r="D13" s="131" t="s">
        <v>874</v>
      </c>
      <c r="E13" s="131" t="s">
        <v>886</v>
      </c>
      <c r="F13" s="261" t="s">
        <v>477</v>
      </c>
      <c r="G13" s="261" t="s">
        <v>241</v>
      </c>
      <c r="H13" s="261">
        <v>26.75</v>
      </c>
      <c r="I13" s="261" t="s">
        <v>583</v>
      </c>
      <c r="J13" s="311" t="s">
        <v>577</v>
      </c>
    </row>
    <row r="14" spans="1:10" ht="15.75">
      <c r="A14" s="193" t="s">
        <v>52</v>
      </c>
      <c r="B14" s="34" t="s">
        <v>345</v>
      </c>
      <c r="C14" s="4" t="s">
        <v>351</v>
      </c>
      <c r="D14" s="131" t="s">
        <v>875</v>
      </c>
      <c r="E14" s="131" t="s">
        <v>887</v>
      </c>
      <c r="F14" s="261" t="s">
        <v>478</v>
      </c>
      <c r="G14" s="261" t="s">
        <v>242</v>
      </c>
      <c r="H14" s="261">
        <v>17.13</v>
      </c>
      <c r="I14" s="261" t="s">
        <v>584</v>
      </c>
      <c r="J14" s="311" t="s">
        <v>578</v>
      </c>
    </row>
    <row r="15" spans="1:10" ht="15.75">
      <c r="A15" s="193" t="s">
        <v>53</v>
      </c>
      <c r="B15" s="34" t="s">
        <v>347</v>
      </c>
      <c r="C15" s="4" t="s">
        <v>351</v>
      </c>
      <c r="D15" s="131" t="s">
        <v>911</v>
      </c>
      <c r="E15" s="131" t="s">
        <v>911</v>
      </c>
      <c r="F15" s="261" t="s">
        <v>911</v>
      </c>
      <c r="G15" s="261"/>
      <c r="H15" s="261"/>
      <c r="I15" s="261"/>
      <c r="J15" s="311"/>
    </row>
    <row r="16" spans="1:10" ht="94.5">
      <c r="A16" s="286" t="s">
        <v>54</v>
      </c>
      <c r="B16" s="300" t="s">
        <v>492</v>
      </c>
      <c r="C16" s="90" t="s">
        <v>351</v>
      </c>
      <c r="D16" s="222" t="s">
        <v>876</v>
      </c>
      <c r="E16" s="222" t="s">
        <v>888</v>
      </c>
      <c r="F16" s="272" t="s">
        <v>479</v>
      </c>
      <c r="G16" s="272" t="s">
        <v>243</v>
      </c>
      <c r="H16" s="288" t="s">
        <v>782</v>
      </c>
      <c r="I16" s="288" t="s">
        <v>585</v>
      </c>
      <c r="J16" s="288" t="s">
        <v>579</v>
      </c>
    </row>
    <row r="17" spans="1:10" ht="173.25">
      <c r="A17" s="286" t="s">
        <v>55</v>
      </c>
      <c r="B17" s="300" t="s">
        <v>349</v>
      </c>
      <c r="C17" s="90" t="s">
        <v>351</v>
      </c>
      <c r="D17" s="222" t="s">
        <v>877</v>
      </c>
      <c r="E17" s="243" t="s">
        <v>895</v>
      </c>
      <c r="F17" s="273" t="s">
        <v>480</v>
      </c>
      <c r="G17" s="273" t="s">
        <v>244</v>
      </c>
      <c r="H17" s="289" t="s">
        <v>783</v>
      </c>
      <c r="I17" s="289" t="s">
        <v>586</v>
      </c>
      <c r="J17" s="329" t="s">
        <v>580</v>
      </c>
    </row>
  </sheetData>
  <sheetProtection formatCells="0"/>
  <mergeCells count="3">
    <mergeCell ref="A1:I1"/>
    <mergeCell ref="A2:I2"/>
    <mergeCell ref="A3:I3"/>
  </mergeCells>
  <printOptions/>
  <pageMargins left="0.7874015748031497" right="0.5905511811023623" top="0.5905511811023623" bottom="0.7874015748031497" header="0.5118110236220472" footer="0.5118110236220472"/>
  <pageSetup horizontalDpi="600" verticalDpi="600" orientation="portrait" paperSize="9" scale="64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H22"/>
  <sheetViews>
    <sheetView zoomScalePageLayoutView="0" workbookViewId="0" topLeftCell="A1">
      <selection activeCell="A1" sqref="A1:H22"/>
    </sheetView>
  </sheetViews>
  <sheetFormatPr defaultColWidth="9.00390625" defaultRowHeight="12.75"/>
  <cols>
    <col min="1" max="1" width="6.875" style="0" bestFit="1" customWidth="1"/>
    <col min="2" max="2" width="39.875" style="107" customWidth="1"/>
    <col min="3" max="3" width="19.00390625" style="0" customWidth="1"/>
    <col min="4" max="4" width="15.125" style="0" customWidth="1"/>
    <col min="5" max="5" width="15.375" style="144" customWidth="1"/>
    <col min="6" max="6" width="0.37109375" style="0" hidden="1" customWidth="1"/>
    <col min="7" max="7" width="15.75390625" style="0" customWidth="1"/>
    <col min="8" max="8" width="15.125" style="0" customWidth="1"/>
  </cols>
  <sheetData>
    <row r="1" spans="1:7" ht="18.75">
      <c r="A1" s="398" t="s">
        <v>199</v>
      </c>
      <c r="B1" s="398"/>
      <c r="C1" s="398"/>
      <c r="D1" s="395"/>
      <c r="E1" s="395"/>
      <c r="F1" s="395"/>
      <c r="G1" s="395"/>
    </row>
    <row r="2" spans="1:8" ht="15.75">
      <c r="A2" s="399" t="s">
        <v>846</v>
      </c>
      <c r="B2" s="399"/>
      <c r="C2" s="399"/>
      <c r="D2" s="395"/>
      <c r="E2" s="395"/>
      <c r="F2" s="395"/>
      <c r="G2" s="395"/>
      <c r="H2" s="306"/>
    </row>
    <row r="3" spans="1:7" ht="12.75">
      <c r="A3" s="400" t="s">
        <v>286</v>
      </c>
      <c r="B3" s="400"/>
      <c r="C3" s="400"/>
      <c r="D3" s="395"/>
      <c r="E3" s="395"/>
      <c r="F3" s="395"/>
      <c r="G3" s="395"/>
    </row>
    <row r="4" spans="1:3" ht="15.75">
      <c r="A4" s="1"/>
      <c r="B4" s="174"/>
      <c r="C4" s="1"/>
    </row>
    <row r="5" spans="1:8" ht="189">
      <c r="A5" s="3" t="s">
        <v>313</v>
      </c>
      <c r="B5" s="15" t="s">
        <v>314</v>
      </c>
      <c r="C5" s="3" t="s">
        <v>315</v>
      </c>
      <c r="D5" s="244" t="s">
        <v>217</v>
      </c>
      <c r="E5" s="244" t="s">
        <v>636</v>
      </c>
      <c r="F5" s="244" t="s">
        <v>399</v>
      </c>
      <c r="G5" s="244" t="s">
        <v>651</v>
      </c>
      <c r="H5" s="244" t="s">
        <v>303</v>
      </c>
    </row>
    <row r="6" spans="1:8" ht="15.75">
      <c r="A6" s="4">
        <v>1</v>
      </c>
      <c r="B6" s="9" t="s">
        <v>448</v>
      </c>
      <c r="C6" s="4" t="s">
        <v>451</v>
      </c>
      <c r="D6" s="221">
        <v>1548445</v>
      </c>
      <c r="E6" s="221">
        <v>1548445</v>
      </c>
      <c r="F6" s="221">
        <v>1548445</v>
      </c>
      <c r="G6" s="221">
        <v>1548445</v>
      </c>
      <c r="H6" s="245">
        <v>1548445</v>
      </c>
    </row>
    <row r="7" spans="1:8" ht="15.75">
      <c r="A7" s="4">
        <v>2</v>
      </c>
      <c r="B7" s="9" t="s">
        <v>449</v>
      </c>
      <c r="C7" s="4" t="s">
        <v>452</v>
      </c>
      <c r="D7" s="133">
        <v>81</v>
      </c>
      <c r="E7" s="133">
        <v>84</v>
      </c>
      <c r="F7" s="133">
        <v>86</v>
      </c>
      <c r="G7" s="133">
        <v>87</v>
      </c>
      <c r="H7" s="246">
        <v>91</v>
      </c>
    </row>
    <row r="8" spans="1:8" ht="15.75">
      <c r="A8" s="4">
        <v>3</v>
      </c>
      <c r="B8" s="9" t="s">
        <v>450</v>
      </c>
      <c r="C8" s="4" t="s">
        <v>451</v>
      </c>
      <c r="D8" s="133" t="s">
        <v>855</v>
      </c>
      <c r="E8" s="133" t="s">
        <v>855</v>
      </c>
      <c r="F8" s="133" t="s">
        <v>855</v>
      </c>
      <c r="G8" s="133" t="s">
        <v>855</v>
      </c>
      <c r="H8" s="246" t="s">
        <v>855</v>
      </c>
    </row>
    <row r="9" spans="1:8" ht="15.75">
      <c r="A9" s="4">
        <v>4</v>
      </c>
      <c r="B9" s="9" t="s">
        <v>454</v>
      </c>
      <c r="C9" s="4"/>
      <c r="D9" s="133"/>
      <c r="E9" s="133"/>
      <c r="F9" s="133"/>
      <c r="G9" s="133"/>
      <c r="H9" s="246"/>
    </row>
    <row r="10" spans="1:8" ht="15.75">
      <c r="A10" s="4">
        <v>5</v>
      </c>
      <c r="B10" s="9" t="s">
        <v>453</v>
      </c>
      <c r="C10" s="4" t="s">
        <v>339</v>
      </c>
      <c r="D10" s="133" t="s">
        <v>855</v>
      </c>
      <c r="E10" s="133" t="s">
        <v>855</v>
      </c>
      <c r="F10" s="133" t="s">
        <v>855</v>
      </c>
      <c r="G10" s="133" t="s">
        <v>855</v>
      </c>
      <c r="H10" s="246" t="s">
        <v>855</v>
      </c>
    </row>
    <row r="11" spans="1:8" ht="15.75">
      <c r="A11" s="4">
        <v>6</v>
      </c>
      <c r="B11" s="9" t="s">
        <v>455</v>
      </c>
      <c r="C11" s="4" t="s">
        <v>339</v>
      </c>
      <c r="D11" s="133" t="s">
        <v>855</v>
      </c>
      <c r="E11" s="133" t="s">
        <v>855</v>
      </c>
      <c r="F11" s="133" t="s">
        <v>855</v>
      </c>
      <c r="G11" s="133" t="s">
        <v>855</v>
      </c>
      <c r="H11" s="246" t="s">
        <v>855</v>
      </c>
    </row>
    <row r="12" spans="1:8" ht="15.75">
      <c r="A12" s="4">
        <v>7</v>
      </c>
      <c r="B12" s="9" t="s">
        <v>456</v>
      </c>
      <c r="C12" s="4" t="s">
        <v>339</v>
      </c>
      <c r="D12" s="133" t="s">
        <v>855</v>
      </c>
      <c r="E12" s="133" t="s">
        <v>855</v>
      </c>
      <c r="F12" s="133" t="s">
        <v>855</v>
      </c>
      <c r="G12" s="133" t="s">
        <v>855</v>
      </c>
      <c r="H12" s="246" t="s">
        <v>855</v>
      </c>
    </row>
    <row r="13" spans="1:8" ht="31.5">
      <c r="A13" s="4">
        <v>8</v>
      </c>
      <c r="B13" s="9" t="s">
        <v>457</v>
      </c>
      <c r="C13" s="4" t="s">
        <v>451</v>
      </c>
      <c r="D13" s="221">
        <v>22110580.72</v>
      </c>
      <c r="E13" s="221">
        <v>23260571.33</v>
      </c>
      <c r="F13" s="221">
        <v>23770377.9</v>
      </c>
      <c r="G13" s="221">
        <v>24010620.16</v>
      </c>
      <c r="H13" s="245">
        <v>22195212.99</v>
      </c>
    </row>
    <row r="14" spans="1:8" ht="31.5">
      <c r="A14" s="4">
        <v>9</v>
      </c>
      <c r="B14" s="9" t="s">
        <v>459</v>
      </c>
      <c r="C14" s="4" t="s">
        <v>452</v>
      </c>
      <c r="D14" s="133"/>
      <c r="E14" s="133"/>
      <c r="F14" s="133"/>
      <c r="G14" s="133"/>
      <c r="H14" s="246"/>
    </row>
    <row r="15" spans="1:8" ht="15.75">
      <c r="A15" s="4">
        <v>10</v>
      </c>
      <c r="B15" s="9" t="s">
        <v>458</v>
      </c>
      <c r="C15" s="4" t="s">
        <v>452</v>
      </c>
      <c r="D15" s="133" t="s">
        <v>855</v>
      </c>
      <c r="E15" s="133" t="s">
        <v>855</v>
      </c>
      <c r="F15" s="133" t="s">
        <v>855</v>
      </c>
      <c r="G15" s="133" t="s">
        <v>855</v>
      </c>
      <c r="H15" s="246" t="s">
        <v>855</v>
      </c>
    </row>
    <row r="16" spans="1:8" ht="15.75">
      <c r="A16" s="4">
        <v>11</v>
      </c>
      <c r="B16" s="9" t="s">
        <v>679</v>
      </c>
      <c r="C16" s="4" t="s">
        <v>452</v>
      </c>
      <c r="D16" s="133">
        <v>98</v>
      </c>
      <c r="E16" s="133">
        <v>99</v>
      </c>
      <c r="F16" s="133">
        <v>94</v>
      </c>
      <c r="G16" s="133">
        <v>95</v>
      </c>
      <c r="H16" s="246">
        <v>100</v>
      </c>
    </row>
    <row r="17" spans="1:8" ht="15.75">
      <c r="A17" s="4">
        <v>12</v>
      </c>
      <c r="B17" s="9" t="s">
        <v>665</v>
      </c>
      <c r="C17" s="4" t="s">
        <v>452</v>
      </c>
      <c r="D17" s="133" t="s">
        <v>855</v>
      </c>
      <c r="E17" s="133" t="s">
        <v>855</v>
      </c>
      <c r="F17" s="133" t="s">
        <v>855</v>
      </c>
      <c r="G17" s="133" t="s">
        <v>855</v>
      </c>
      <c r="H17" s="246" t="s">
        <v>855</v>
      </c>
    </row>
    <row r="18" spans="1:8" ht="15.75">
      <c r="A18" s="4">
        <v>13</v>
      </c>
      <c r="B18" s="9" t="s">
        <v>460</v>
      </c>
      <c r="C18" s="4" t="s">
        <v>452</v>
      </c>
      <c r="D18" s="133">
        <v>84</v>
      </c>
      <c r="E18" s="133">
        <v>90</v>
      </c>
      <c r="F18" s="133">
        <v>93</v>
      </c>
      <c r="G18" s="133">
        <v>96</v>
      </c>
      <c r="H18" s="246">
        <v>96</v>
      </c>
    </row>
    <row r="19" spans="1:8" ht="15.75">
      <c r="A19" s="4">
        <v>14</v>
      </c>
      <c r="B19" s="9" t="s">
        <v>458</v>
      </c>
      <c r="C19" s="4" t="s">
        <v>452</v>
      </c>
      <c r="D19" s="133" t="s">
        <v>855</v>
      </c>
      <c r="E19" s="133" t="s">
        <v>855</v>
      </c>
      <c r="F19" s="133" t="s">
        <v>855</v>
      </c>
      <c r="G19" s="133" t="s">
        <v>855</v>
      </c>
      <c r="H19" s="246" t="s">
        <v>855</v>
      </c>
    </row>
    <row r="20" spans="1:8" ht="15.75">
      <c r="A20" s="4">
        <v>15</v>
      </c>
      <c r="B20" s="9" t="s">
        <v>666</v>
      </c>
      <c r="C20" s="4" t="s">
        <v>452</v>
      </c>
      <c r="D20" s="133" t="s">
        <v>855</v>
      </c>
      <c r="E20" s="133" t="s">
        <v>855</v>
      </c>
      <c r="F20" s="133" t="s">
        <v>855</v>
      </c>
      <c r="G20" s="133" t="s">
        <v>855</v>
      </c>
      <c r="H20" s="246" t="s">
        <v>855</v>
      </c>
    </row>
    <row r="21" spans="1:8" ht="15.75">
      <c r="A21" s="4">
        <v>16</v>
      </c>
      <c r="B21" s="9" t="s">
        <v>461</v>
      </c>
      <c r="C21" s="4" t="s">
        <v>452</v>
      </c>
      <c r="D21" s="133">
        <v>100</v>
      </c>
      <c r="E21" s="133">
        <v>100</v>
      </c>
      <c r="F21" s="133">
        <v>100</v>
      </c>
      <c r="G21" s="133">
        <v>63</v>
      </c>
      <c r="H21" s="246">
        <v>71</v>
      </c>
    </row>
    <row r="22" spans="1:8" ht="31.5">
      <c r="A22" s="4">
        <v>17</v>
      </c>
      <c r="B22" s="9" t="s">
        <v>462</v>
      </c>
      <c r="C22" s="4" t="s">
        <v>451</v>
      </c>
      <c r="D22" s="221">
        <v>2749314</v>
      </c>
      <c r="E22" s="221">
        <v>1903470.35</v>
      </c>
      <c r="F22" s="221">
        <v>1556683.4</v>
      </c>
      <c r="G22" s="221">
        <v>1613912.6</v>
      </c>
      <c r="H22" s="245">
        <v>1253457.63</v>
      </c>
    </row>
  </sheetData>
  <sheetProtection formatCells="0"/>
  <mergeCells count="3">
    <mergeCell ref="A1:G1"/>
    <mergeCell ref="A2:G2"/>
    <mergeCell ref="A3:G3"/>
  </mergeCells>
  <printOptions/>
  <pageMargins left="0.7874015748031497" right="0.5905511811023623" top="0.5905511811023623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NovogilovaM</cp:lastModifiedBy>
  <cp:lastPrinted>2019-01-15T12:11:30Z</cp:lastPrinted>
  <dcterms:created xsi:type="dcterms:W3CDTF">2010-06-04T15:58:11Z</dcterms:created>
  <dcterms:modified xsi:type="dcterms:W3CDTF">2019-02-01T13:50:39Z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